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6"/>
  <workbookPr codeName="ThisWorkbook" defaultThemeVersion="124226"/>
  <mc:AlternateContent xmlns:mc="http://schemas.openxmlformats.org/markup-compatibility/2006">
    <mc:Choice Requires="x15">
      <x15ac:absPath xmlns:x15ac="http://schemas.microsoft.com/office/spreadsheetml/2010/11/ac" url="C:\Users\Usuario\Documents\HGA\2020\FIAGRO\"/>
    </mc:Choice>
  </mc:AlternateContent>
  <xr:revisionPtr revIDLastSave="0" documentId="13_ncr:1_{BE05D2E2-91D9-4F99-84B5-EC41F6D4BC40}" xr6:coauthVersionLast="36" xr6:coauthVersionMax="36" xr10:uidLastSave="{00000000-0000-0000-0000-000000000000}"/>
  <bookViews>
    <workbookView xWindow="120" yWindow="720" windowWidth="11880" windowHeight="4290" xr2:uid="{00000000-000D-0000-FFFF-FFFF00000000}"/>
  </bookViews>
  <sheets>
    <sheet name="FIAGRO 1.2" sheetId="1" r:id="rId1"/>
    <sheet name="Cronograma" sheetId="7" r:id="rId2"/>
    <sheet name="Anexo 1" sheetId="9" r:id="rId3"/>
    <sheet name="Anexo 2" sheetId="8" r:id="rId4"/>
    <sheet name="Hoja1" sheetId="2" state="hidden" r:id="rId5"/>
    <sheet name="crédito" sheetId="5" state="hidden" r:id="rId6"/>
  </sheets>
  <externalReferences>
    <externalReference r:id="rId7"/>
  </externalReferences>
  <calcPr calcId="191029"/>
</workbook>
</file>

<file path=xl/calcChain.xml><?xml version="1.0" encoding="utf-8"?>
<calcChain xmlns="http://schemas.openxmlformats.org/spreadsheetml/2006/main">
  <c r="H67" i="1" l="1"/>
  <c r="H112" i="1" l="1"/>
  <c r="J112" i="1"/>
  <c r="H92" i="1"/>
  <c r="I92" i="1"/>
  <c r="J92" i="1"/>
  <c r="H89" i="1"/>
  <c r="I89" i="1"/>
  <c r="J89" i="1"/>
  <c r="G114" i="1"/>
  <c r="G113" i="1"/>
  <c r="I113" i="1" s="1"/>
  <c r="I112" i="1" s="1"/>
  <c r="G111" i="1"/>
  <c r="G110" i="1"/>
  <c r="I110" i="1" s="1"/>
  <c r="I109" i="1" s="1"/>
  <c r="J109" i="1"/>
  <c r="H109" i="1"/>
  <c r="G108" i="1"/>
  <c r="G107" i="1"/>
  <c r="J106" i="1"/>
  <c r="I106" i="1"/>
  <c r="G106" i="1" l="1"/>
  <c r="H106" i="1"/>
  <c r="G109" i="1"/>
  <c r="G112" i="1"/>
  <c r="G87" i="1"/>
  <c r="H102" i="1" l="1"/>
  <c r="I102" i="1"/>
  <c r="H98" i="1"/>
  <c r="G94" i="1"/>
  <c r="G105" i="1" l="1"/>
  <c r="G104" i="1"/>
  <c r="G103" i="1"/>
  <c r="G101" i="1"/>
  <c r="G100" i="1"/>
  <c r="G99" i="1"/>
  <c r="I98" i="1" s="1"/>
  <c r="G97" i="1"/>
  <c r="I95" i="1" s="1"/>
  <c r="G96" i="1"/>
  <c r="H95" i="1" s="1"/>
  <c r="G93" i="1"/>
  <c r="G92" i="1" s="1"/>
  <c r="I83" i="1"/>
  <c r="G88" i="1"/>
  <c r="G90" i="1"/>
  <c r="G91" i="1"/>
  <c r="G86" i="1"/>
  <c r="G89" i="1" l="1"/>
  <c r="J85" i="1"/>
  <c r="I85" i="1"/>
  <c r="I115" i="1" s="1"/>
  <c r="G85" i="1"/>
  <c r="H85" i="1"/>
  <c r="H115" i="1" s="1"/>
  <c r="G95" i="1"/>
  <c r="G98" i="1"/>
  <c r="G102" i="1"/>
  <c r="J95" i="1"/>
  <c r="J98" i="1"/>
  <c r="J102" i="1"/>
  <c r="G115" i="1" l="1"/>
  <c r="B66" i="1" s="1"/>
  <c r="J115" i="1"/>
  <c r="S7" i="5"/>
  <c r="G7" i="5"/>
  <c r="I7" i="5"/>
  <c r="H217" i="5" s="1"/>
  <c r="G9" i="5"/>
  <c r="F12" i="5" s="1"/>
  <c r="E12" i="5"/>
  <c r="I116" i="1" l="1"/>
  <c r="R7" i="5"/>
  <c r="R14" i="5" s="1"/>
  <c r="T7" i="5"/>
  <c r="H12" i="5"/>
  <c r="I48" i="5"/>
  <c r="H48" i="5"/>
  <c r="C48" i="5"/>
  <c r="H218" i="5"/>
  <c r="I12" i="5" s="1"/>
  <c r="I13" i="5" s="1"/>
  <c r="D13" i="5"/>
  <c r="D14" i="5" s="1"/>
  <c r="G48" i="5"/>
  <c r="F48" i="5"/>
  <c r="T14" i="5" l="1"/>
  <c r="R15" i="5" s="1"/>
  <c r="T15" i="5" s="1"/>
  <c r="S9" i="5"/>
  <c r="S10" i="5" s="1"/>
  <c r="S11" i="5" s="1"/>
  <c r="S14" i="5" s="1"/>
  <c r="S15" i="5" s="1"/>
  <c r="E14" i="5"/>
  <c r="D15" i="5"/>
  <c r="I14" i="5"/>
  <c r="G12" i="5"/>
  <c r="E13" i="5"/>
  <c r="U14" i="5" l="1"/>
  <c r="E15" i="5"/>
  <c r="D16" i="5"/>
  <c r="I15" i="5"/>
  <c r="I16" i="5" s="1"/>
  <c r="F13" i="5"/>
  <c r="I17" i="5" l="1"/>
  <c r="E16" i="5"/>
  <c r="D17" i="5"/>
  <c r="H13" i="5"/>
  <c r="R16" i="5" l="1"/>
  <c r="T16" i="5" s="1"/>
  <c r="I18" i="5"/>
  <c r="E17" i="5"/>
  <c r="D18" i="5"/>
  <c r="G13" i="5"/>
  <c r="R17" i="5" l="1"/>
  <c r="T17" i="5" s="1"/>
  <c r="I19" i="5"/>
  <c r="E18" i="5"/>
  <c r="D19" i="5"/>
  <c r="F14" i="5"/>
  <c r="R18" i="5" l="1"/>
  <c r="T18" i="5" s="1"/>
  <c r="E19" i="5"/>
  <c r="D20" i="5"/>
  <c r="I20" i="5"/>
  <c r="H14" i="5"/>
  <c r="R19" i="5" l="1"/>
  <c r="T19" i="5" s="1"/>
  <c r="I21" i="5"/>
  <c r="E20" i="5"/>
  <c r="D21" i="5"/>
  <c r="G14" i="5"/>
  <c r="R20" i="5" l="1"/>
  <c r="T20" i="5" s="1"/>
  <c r="E21" i="5"/>
  <c r="D22" i="5"/>
  <c r="I22" i="5"/>
  <c r="F15" i="5"/>
  <c r="H15" i="5" l="1"/>
  <c r="I23" i="5"/>
  <c r="E22" i="5"/>
  <c r="D23" i="5"/>
  <c r="J116" i="1" l="1"/>
  <c r="I117" i="1" s="1"/>
  <c r="B68" i="1"/>
  <c r="R21" i="5"/>
  <c r="T21" i="5" s="1"/>
  <c r="G15" i="5"/>
  <c r="E23" i="5"/>
  <c r="D24" i="5"/>
  <c r="I24" i="5"/>
  <c r="F16" i="5" l="1"/>
  <c r="H16" i="5" s="1"/>
  <c r="E24" i="5"/>
  <c r="D25" i="5"/>
  <c r="I25" i="5"/>
  <c r="R22" i="5" l="1"/>
  <c r="T22" i="5" s="1"/>
  <c r="I26" i="5"/>
  <c r="G16" i="5"/>
  <c r="E25" i="5"/>
  <c r="D26" i="5"/>
  <c r="I27" i="5" l="1"/>
  <c r="F17" i="5"/>
  <c r="E26" i="5"/>
  <c r="D27" i="5"/>
  <c r="R23" i="5" l="1"/>
  <c r="T23" i="5" s="1"/>
  <c r="H17" i="5"/>
  <c r="E27" i="5"/>
  <c r="D28" i="5"/>
  <c r="I28" i="5"/>
  <c r="E28" i="5" l="1"/>
  <c r="D29" i="5"/>
  <c r="I29" i="5"/>
  <c r="G17" i="5"/>
  <c r="R24" i="5" l="1"/>
  <c r="T24" i="5" s="1"/>
  <c r="F18" i="5"/>
  <c r="I30" i="5"/>
  <c r="E29" i="5"/>
  <c r="D30" i="5"/>
  <c r="R25" i="5" l="1"/>
  <c r="T25" i="5" s="1"/>
  <c r="I31" i="5"/>
  <c r="E30" i="5"/>
  <c r="D31" i="5"/>
  <c r="H18" i="5"/>
  <c r="R26" i="5" l="1"/>
  <c r="T26" i="5" s="1"/>
  <c r="G18" i="5"/>
  <c r="E31" i="5"/>
  <c r="D32" i="5"/>
  <c r="I32" i="5"/>
  <c r="R27" i="5" l="1"/>
  <c r="T27" i="5" s="1"/>
  <c r="F19" i="5"/>
  <c r="E32" i="5"/>
  <c r="D33" i="5"/>
  <c r="I33" i="5"/>
  <c r="R28" i="5" l="1"/>
  <c r="T28" i="5" s="1"/>
  <c r="I34" i="5"/>
  <c r="E33" i="5"/>
  <c r="D34" i="5"/>
  <c r="H19" i="5"/>
  <c r="R29" i="5" l="1"/>
  <c r="T29" i="5" s="1"/>
  <c r="I35" i="5"/>
  <c r="I36" i="5" s="1"/>
  <c r="E34" i="5"/>
  <c r="D35" i="5"/>
  <c r="G19" i="5"/>
  <c r="R30" i="5" l="1"/>
  <c r="T30" i="5" s="1"/>
  <c r="E35" i="5"/>
  <c r="D36" i="5"/>
  <c r="I37" i="5"/>
  <c r="F20" i="5"/>
  <c r="R31" i="5" l="1"/>
  <c r="T31" i="5" s="1"/>
  <c r="I38" i="5"/>
  <c r="E36" i="5"/>
  <c r="D37" i="5"/>
  <c r="H20" i="5"/>
  <c r="R32" i="5" l="1"/>
  <c r="T32" i="5" s="1"/>
  <c r="E37" i="5"/>
  <c r="D38" i="5"/>
  <c r="I39" i="5"/>
  <c r="G20" i="5"/>
  <c r="R33" i="5" l="1"/>
  <c r="T33" i="5" s="1"/>
  <c r="I40" i="5"/>
  <c r="E38" i="5"/>
  <c r="D39" i="5"/>
  <c r="F21" i="5"/>
  <c r="R34" i="5" l="1"/>
  <c r="T34" i="5" s="1"/>
  <c r="E39" i="5"/>
  <c r="D40" i="5"/>
  <c r="I41" i="5"/>
  <c r="H21" i="5"/>
  <c r="R35" i="5" l="1"/>
  <c r="T35" i="5" s="1"/>
  <c r="G21" i="5"/>
  <c r="E40" i="5"/>
  <c r="D41" i="5"/>
  <c r="I42" i="5"/>
  <c r="R36" i="5" l="1"/>
  <c r="T36" i="5" s="1"/>
  <c r="F22" i="5"/>
  <c r="H22" i="5" s="1"/>
  <c r="I43" i="5"/>
  <c r="E41" i="5"/>
  <c r="D42" i="5"/>
  <c r="R37" i="5" l="1"/>
  <c r="T37" i="5" s="1"/>
  <c r="G22" i="5"/>
  <c r="I44" i="5"/>
  <c r="E42" i="5"/>
  <c r="D43" i="5"/>
  <c r="R38" i="5" l="1"/>
  <c r="T38" i="5" s="1"/>
  <c r="F23" i="5"/>
  <c r="H23" i="5" s="1"/>
  <c r="G23" i="5" s="1"/>
  <c r="F24" i="5" s="1"/>
  <c r="H24" i="5" s="1"/>
  <c r="G24" i="5" s="1"/>
  <c r="F25" i="5" s="1"/>
  <c r="H25" i="5" s="1"/>
  <c r="G25" i="5" s="1"/>
  <c r="F26" i="5" s="1"/>
  <c r="E43" i="5"/>
  <c r="D44" i="5"/>
  <c r="I45" i="5"/>
  <c r="R39" i="5" l="1"/>
  <c r="T39" i="5" s="1"/>
  <c r="I46" i="5"/>
  <c r="E44" i="5"/>
  <c r="D45" i="5"/>
  <c r="H26" i="5"/>
  <c r="G26" i="5" s="1"/>
  <c r="F27" i="5" s="1"/>
  <c r="R40" i="5" l="1"/>
  <c r="T40" i="5" s="1"/>
  <c r="I47" i="5"/>
  <c r="E45" i="5"/>
  <c r="D46" i="5"/>
  <c r="H27" i="5"/>
  <c r="G27" i="5" s="1"/>
  <c r="F28" i="5" s="1"/>
  <c r="R41" i="5" l="1"/>
  <c r="T41" i="5" s="1"/>
  <c r="I49" i="5"/>
  <c r="M9" i="5" s="1"/>
  <c r="M11" i="5" s="1"/>
  <c r="E46" i="5"/>
  <c r="D47" i="5"/>
  <c r="E47" i="5" s="1"/>
  <c r="H28" i="5"/>
  <c r="G28" i="5" s="1"/>
  <c r="F29" i="5" s="1"/>
  <c r="R42" i="5" l="1"/>
  <c r="T42" i="5" s="1"/>
  <c r="H29" i="5"/>
  <c r="G29" i="5" s="1"/>
  <c r="F30" i="5" s="1"/>
  <c r="R43" i="5" l="1"/>
  <c r="T43" i="5" s="1"/>
  <c r="H30" i="5"/>
  <c r="G30" i="5" s="1"/>
  <c r="F31" i="5" s="1"/>
  <c r="R44" i="5" l="1"/>
  <c r="T44" i="5" s="1"/>
  <c r="H31" i="5"/>
  <c r="G31" i="5" s="1"/>
  <c r="F32" i="5" s="1"/>
  <c r="R45" i="5" l="1"/>
  <c r="T45" i="5" s="1"/>
  <c r="H32" i="5"/>
  <c r="G32" i="5" s="1"/>
  <c r="F33" i="5" s="1"/>
  <c r="R46" i="5" l="1"/>
  <c r="T46" i="5" s="1"/>
  <c r="H33" i="5"/>
  <c r="G33" i="5" s="1"/>
  <c r="F34" i="5" s="1"/>
  <c r="R47" i="5" l="1"/>
  <c r="T47" i="5" s="1"/>
  <c r="H34" i="5"/>
  <c r="G34" i="5" s="1"/>
  <c r="F35" i="5" s="1"/>
  <c r="R48" i="5" l="1"/>
  <c r="T48" i="5" s="1"/>
  <c r="H35" i="5"/>
  <c r="G35" i="5" s="1"/>
  <c r="R49" i="5" l="1"/>
  <c r="T49" i="5" s="1"/>
  <c r="F36" i="5"/>
  <c r="T50" i="5" l="1"/>
  <c r="H36" i="5"/>
  <c r="G36" i="5" l="1"/>
  <c r="F37" i="5" l="1"/>
  <c r="H37" i="5" l="1"/>
  <c r="G37" i="5" l="1"/>
  <c r="F38" i="5" l="1"/>
  <c r="H38" i="5" l="1"/>
  <c r="G38" i="5" l="1"/>
  <c r="F39" i="5" l="1"/>
  <c r="H39" i="5" l="1"/>
  <c r="G39" i="5" l="1"/>
  <c r="F40" i="5" l="1"/>
  <c r="H40" i="5" l="1"/>
  <c r="G40" i="5" l="1"/>
  <c r="F41" i="5" l="1"/>
  <c r="H41" i="5" l="1"/>
  <c r="G41" i="5" s="1"/>
  <c r="F42" i="5" s="1"/>
  <c r="H42" i="5" l="1"/>
  <c r="G42" i="5" s="1"/>
  <c r="F43" i="5" s="1"/>
  <c r="H43" i="5" l="1"/>
  <c r="G43" i="5" s="1"/>
  <c r="F44" i="5" s="1"/>
  <c r="H44" i="5" l="1"/>
  <c r="G44" i="5" s="1"/>
  <c r="F45" i="5" s="1"/>
  <c r="H45" i="5" l="1"/>
  <c r="G45" i="5" s="1"/>
  <c r="F46" i="5" s="1"/>
  <c r="H46" i="5" l="1"/>
  <c r="G46" i="5" s="1"/>
  <c r="F47" i="5" s="1"/>
  <c r="H47" i="5" s="1"/>
  <c r="G47" i="5" l="1"/>
  <c r="G49" i="5" s="1"/>
  <c r="K9" i="5" s="1"/>
  <c r="K11" i="5" s="1"/>
  <c r="H49" i="5"/>
  <c r="L9" i="5" s="1"/>
  <c r="L11" i="5" l="1"/>
  <c r="N9" i="5"/>
  <c r="V15" i="5" l="1"/>
  <c r="U15" i="5"/>
  <c r="V14" i="5"/>
  <c r="S16" i="5"/>
  <c r="S17" i="5" s="1"/>
  <c r="U17" i="5" s="1"/>
  <c r="U16" i="5" l="1"/>
  <c r="V16" i="5"/>
  <c r="S18" i="5"/>
  <c r="V17" i="5"/>
  <c r="U18" i="5" l="1"/>
  <c r="V18" i="5"/>
  <c r="S19" i="5"/>
  <c r="U19" i="5" l="1"/>
  <c r="V19" i="5"/>
  <c r="S20" i="5"/>
  <c r="V20" i="5" l="1"/>
  <c r="V50" i="5" s="1"/>
  <c r="U20" i="5"/>
  <c r="S21" i="5"/>
  <c r="U21" i="5" l="1"/>
  <c r="S22" i="5"/>
  <c r="U22" i="5" l="1"/>
  <c r="S23" i="5"/>
  <c r="U23" i="5" l="1"/>
  <c r="S24" i="5"/>
  <c r="U24" i="5" s="1"/>
  <c r="S25" i="5" l="1"/>
  <c r="S26" i="5" l="1"/>
  <c r="U25" i="5"/>
  <c r="S27" i="5" l="1"/>
  <c r="U26" i="5"/>
  <c r="S28" i="5" l="1"/>
  <c r="U27" i="5"/>
  <c r="S29" i="5" l="1"/>
  <c r="U28" i="5"/>
  <c r="S30" i="5" l="1"/>
  <c r="U29" i="5"/>
  <c r="S31" i="5" l="1"/>
  <c r="U30" i="5"/>
  <c r="S32" i="5" l="1"/>
  <c r="U31" i="5"/>
  <c r="S33" i="5" l="1"/>
  <c r="U32" i="5"/>
  <c r="S34" i="5" l="1"/>
  <c r="U33" i="5"/>
  <c r="S35" i="5" l="1"/>
  <c r="U34" i="5"/>
  <c r="S36" i="5" l="1"/>
  <c r="U35" i="5"/>
  <c r="S37" i="5" l="1"/>
  <c r="U36" i="5"/>
  <c r="S38" i="5" l="1"/>
  <c r="U37" i="5"/>
  <c r="S39" i="5" l="1"/>
  <c r="U38" i="5"/>
  <c r="S40" i="5" l="1"/>
  <c r="U39" i="5"/>
  <c r="S41" i="5" l="1"/>
  <c r="U40" i="5"/>
  <c r="S42" i="5" l="1"/>
  <c r="U41" i="5"/>
  <c r="S43" i="5" l="1"/>
  <c r="U42" i="5"/>
  <c r="S44" i="5" l="1"/>
  <c r="U43" i="5"/>
  <c r="S45" i="5" l="1"/>
  <c r="U44" i="5"/>
  <c r="S46" i="5" l="1"/>
  <c r="U45" i="5"/>
  <c r="S47" i="5" l="1"/>
  <c r="U46" i="5"/>
  <c r="S48" i="5" l="1"/>
  <c r="U47" i="5"/>
  <c r="S49" i="5" l="1"/>
  <c r="U48" i="5"/>
  <c r="U49" i="5" l="1"/>
  <c r="U50" i="5" s="1"/>
  <c r="S50" i="5"/>
  <c r="H116" i="1" l="1"/>
  <c r="B6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Emilio Bulux</author>
  </authors>
  <commentList>
    <comment ref="D5" authorId="0" shapeId="0" xr:uid="{CF023AD8-1BBD-4C4C-9278-032ECDBB9146}">
      <text>
        <r>
          <rPr>
            <b/>
            <sz val="9"/>
            <color indexed="81"/>
            <rFont val="Tahoma"/>
            <family val="2"/>
          </rPr>
          <t>Usuario:</t>
        </r>
        <r>
          <rPr>
            <sz val="9"/>
            <color indexed="81"/>
            <rFont val="Tahoma"/>
            <family val="2"/>
          </rPr>
          <t xml:space="preserve">
Lugar y fecha</t>
        </r>
      </text>
    </comment>
    <comment ref="A17" authorId="0" shapeId="0" xr:uid="{5DF4DCBE-1AC5-4130-9C95-247972580668}">
      <text>
        <r>
          <rPr>
            <sz val="9"/>
            <color indexed="81"/>
            <rFont val="Tahoma"/>
            <family val="2"/>
          </rPr>
          <t xml:space="preserve">Redacción breve y consisa acerca de la empresa (nombre, actividad principal, cadena de valor. productos, mercado (s) actual (es), volumen de ventas, demanda, otros aspectos relevantes de la empresa) </t>
        </r>
      </text>
    </comment>
    <comment ref="A24" authorId="0" shapeId="0" xr:uid="{AB0D1CCC-8FBF-444B-B795-1A54FCD15076}">
      <text>
        <r>
          <rPr>
            <sz val="9"/>
            <color indexed="81"/>
            <rFont val="Tahoma"/>
            <family val="2"/>
          </rPr>
          <t>Cadena (s) de valor elegible (es)</t>
        </r>
      </text>
    </comment>
    <comment ref="A25" authorId="0" shapeId="0" xr:uid="{E900E65F-A75A-444E-A7BE-7E0023D50DCA}">
      <text>
        <r>
          <rPr>
            <sz val="9"/>
            <color indexed="81"/>
            <rFont val="Tahoma"/>
            <family val="2"/>
          </rPr>
          <t>Actividad (es) elegible (es)</t>
        </r>
      </text>
    </comment>
    <comment ref="G28" authorId="0" shapeId="0" xr:uid="{E46947C8-88FE-4E29-8123-BA6901AAE6DF}">
      <text>
        <r>
          <rPr>
            <sz val="9"/>
            <color indexed="81"/>
            <rFont val="Tahoma"/>
            <family val="2"/>
          </rPr>
          <t>Por ejemplo: proveduría de insumos, asistencia técnica, mercado, certificaciones, entre otros</t>
        </r>
      </text>
    </comment>
    <comment ref="E33" authorId="1" shapeId="0" xr:uid="{00000000-0006-0000-0000-000006000000}">
      <text>
        <r>
          <rPr>
            <sz val="9"/>
            <color indexed="81"/>
            <rFont val="Tahoma"/>
            <family val="2"/>
          </rPr>
          <t>Tiempo de ejecución en meses; por ejemplo: 12 meses</t>
        </r>
      </text>
    </comment>
    <comment ref="G33" authorId="0" shapeId="0" xr:uid="{B3E482DD-B847-42FC-887B-F8F64E47A795}">
      <text>
        <r>
          <rPr>
            <sz val="9"/>
            <color indexed="81"/>
            <rFont val="Tahoma"/>
            <family val="2"/>
          </rPr>
          <t>Monto total de la propuesta en quetzales, incluyendo aporte de FIAGRO y del postulante (efectivo y especie)</t>
        </r>
      </text>
    </comment>
    <comment ref="G42" authorId="0" shapeId="0" xr:uid="{3D74F0CA-40BF-4193-A336-A6A225EA86C4}">
      <text>
        <r>
          <rPr>
            <sz val="9"/>
            <color indexed="81"/>
            <rFont val="Tahoma"/>
            <family val="2"/>
          </rPr>
          <t>Firma digital</t>
        </r>
      </text>
    </comment>
    <comment ref="D43" authorId="1" shapeId="0" xr:uid="{00000000-0006-0000-0000-000008000000}">
      <text>
        <r>
          <rPr>
            <sz val="9"/>
            <color indexed="81"/>
            <rFont val="Tahoma"/>
            <family val="2"/>
          </rPr>
          <t>Nombre representante legal y/o gerente de la empresa postulante</t>
        </r>
      </text>
    </comment>
    <comment ref="D44" authorId="1" shapeId="0" xr:uid="{00000000-0006-0000-0000-000009000000}">
      <text>
        <r>
          <rPr>
            <sz val="9"/>
            <color indexed="81"/>
            <rFont val="Tahoma"/>
            <family val="2"/>
          </rPr>
          <t>Cargo</t>
        </r>
      </text>
    </comment>
    <comment ref="A59" authorId="1" shapeId="0" xr:uid="{00000000-0006-0000-0000-00000B000000}">
      <text>
        <r>
          <rPr>
            <sz val="9"/>
            <color indexed="81"/>
            <rFont val="Tahoma"/>
            <family val="2"/>
          </rPr>
          <t xml:space="preserve">Redacción breve y concisa. Se sugiere guiarse de preguntas orientadoras de anexo 1 de éste archivo. </t>
        </r>
      </text>
    </comment>
    <comment ref="F65" authorId="0" shapeId="0" xr:uid="{CE3994CA-458E-41F2-A6C8-348D2C23213D}">
      <text>
        <r>
          <rPr>
            <sz val="9"/>
            <color indexed="81"/>
            <rFont val="Tahoma"/>
            <family val="2"/>
          </rPr>
          <t>En meses; por ejemplo: 12 meses</t>
        </r>
      </text>
    </comment>
    <comment ref="B66" authorId="0" shapeId="0" xr:uid="{E645D400-E547-4C79-82BA-F5032D16EDCD}">
      <text>
        <r>
          <rPr>
            <sz val="9"/>
            <color indexed="81"/>
            <rFont val="Tahoma"/>
            <family val="2"/>
          </rPr>
          <t>Formula, no borrar y/o modificar</t>
        </r>
      </text>
    </comment>
    <comment ref="F66" authorId="0" shapeId="0" xr:uid="{150D7172-440D-4C6D-A402-3D87B26AC4D0}">
      <text>
        <r>
          <rPr>
            <sz val="9"/>
            <color indexed="81"/>
            <rFont val="Tahoma"/>
            <family val="2"/>
          </rPr>
          <t>Del 00 de mes al 00 de mes de 2020</t>
        </r>
      </text>
    </comment>
    <comment ref="B67" authorId="0" shapeId="0" xr:uid="{FA5B749F-ECC4-4962-9EAE-A702A55578FF}">
      <text>
        <r>
          <rPr>
            <sz val="9"/>
            <color indexed="81"/>
            <rFont val="Tahoma"/>
            <family val="2"/>
          </rPr>
          <t>Formula, no borrar y/o modificar</t>
        </r>
      </text>
    </comment>
    <comment ref="H67" authorId="0" shapeId="0" xr:uid="{BFABA6CC-27BE-4390-A574-ACE1118F3924}">
      <text>
        <r>
          <rPr>
            <sz val="9"/>
            <color indexed="81"/>
            <rFont val="Tahoma"/>
            <family val="2"/>
          </rPr>
          <t>Formula, no borrar y/o modificar</t>
        </r>
      </text>
    </comment>
    <comment ref="B68" authorId="0" shapeId="0" xr:uid="{C4876948-0073-4194-80FB-88EADB4712FC}">
      <text>
        <r>
          <rPr>
            <sz val="9"/>
            <color indexed="81"/>
            <rFont val="Tahoma"/>
            <family val="2"/>
          </rPr>
          <t>Formula, no borrar y/o modificar</t>
        </r>
      </text>
    </comment>
    <comment ref="A70" authorId="0" shapeId="0" xr:uid="{2835BE9C-5EF5-4C81-AFDA-ACC5FB19F8A1}">
      <text>
        <r>
          <rPr>
            <sz val="9"/>
            <color indexed="81"/>
            <rFont val="Tahoma"/>
            <family val="2"/>
          </rPr>
          <t>Un único objetivo general</t>
        </r>
      </text>
    </comment>
    <comment ref="H74" authorId="0" shapeId="0" xr:uid="{C7737C8B-4C71-433A-B0AC-3366B5DE449E}">
      <text>
        <r>
          <rPr>
            <sz val="9"/>
            <color indexed="81"/>
            <rFont val="Tahoma"/>
            <family val="2"/>
          </rPr>
          <t>Frecuencia de compra de la proyección</t>
        </r>
      </text>
    </comment>
    <comment ref="A82" authorId="1" shapeId="0" xr:uid="{00000000-0006-0000-0000-00000F000000}">
      <text>
        <r>
          <rPr>
            <sz val="9"/>
            <color indexed="81"/>
            <rFont val="Tahoma"/>
            <family val="2"/>
          </rPr>
          <t>Detallar unicamente los rubros que apliquen</t>
        </r>
      </text>
    </comment>
    <comment ref="G82" authorId="0" shapeId="0" xr:uid="{5E4B45A0-AC78-48E3-B5FF-E872EAD80D89}">
      <text>
        <r>
          <rPr>
            <sz val="9"/>
            <color indexed="81"/>
            <rFont val="Tahoma"/>
            <family val="2"/>
          </rPr>
          <t>Columna G de presupuesto es formula, no borrar y/o modificar</t>
        </r>
      </text>
    </comment>
    <comment ref="G85" authorId="0" shapeId="0" xr:uid="{5D655E6B-ACE0-4C73-B789-33F032F5CE66}">
      <text>
        <r>
          <rPr>
            <sz val="9"/>
            <color indexed="81"/>
            <rFont val="Tahoma"/>
            <family val="2"/>
          </rPr>
          <t xml:space="preserve">Todas las filas en celeste del presupuesto, son formulas, al igual que las celdas de las últimas tres filas. </t>
        </r>
        <r>
          <rPr>
            <b/>
            <sz val="9"/>
            <color indexed="81"/>
            <rFont val="Tahoma"/>
            <family val="2"/>
          </rPr>
          <t>No borrar y/o modificar</t>
        </r>
      </text>
    </comment>
    <comment ref="A115" authorId="0" shapeId="0" xr:uid="{ACF462E8-F907-42B2-ACE9-DCC2F8B9370B}">
      <text>
        <r>
          <rPr>
            <sz val="9"/>
            <color indexed="81"/>
            <rFont val="Tahoma"/>
            <family val="2"/>
          </rPr>
          <t>Ver apartado 6, de documento lineamientos FIAGRO</t>
        </r>
      </text>
    </comment>
  </commentList>
</comments>
</file>

<file path=xl/sharedStrings.xml><?xml version="1.0" encoding="utf-8"?>
<sst xmlns="http://schemas.openxmlformats.org/spreadsheetml/2006/main" count="266" uniqueCount="127">
  <si>
    <t>Total</t>
  </si>
  <si>
    <t>Aportes</t>
  </si>
  <si>
    <t>ENE</t>
  </si>
  <si>
    <t>FEB</t>
  </si>
  <si>
    <t>MAR</t>
  </si>
  <si>
    <t>ABR</t>
  </si>
  <si>
    <t>MAY</t>
  </si>
  <si>
    <t>JUN</t>
  </si>
  <si>
    <t>JUL</t>
  </si>
  <si>
    <t>AGO</t>
  </si>
  <si>
    <t>SEP</t>
  </si>
  <si>
    <t>OCT</t>
  </si>
  <si>
    <t>NOV</t>
  </si>
  <si>
    <t>DIC</t>
  </si>
  <si>
    <t>Plan de Pagos, Financiamiento-</t>
  </si>
  <si>
    <t>Plan de Pagos: Cuotas Mensuales Niveladas</t>
  </si>
  <si>
    <t>TOTALES DEL PLAN DE PAGOS</t>
  </si>
  <si>
    <t>Pago a Capital</t>
  </si>
  <si>
    <t>Pago de Intereses</t>
  </si>
  <si>
    <t>Intereses más Capital</t>
  </si>
  <si>
    <t>Tasa de Interés Real Pagada</t>
  </si>
  <si>
    <t>Crédito necesario:</t>
  </si>
  <si>
    <t>Año</t>
  </si>
  <si>
    <t>Cuota No.</t>
  </si>
  <si>
    <t>MESES</t>
  </si>
  <si>
    <t>Saldo de Capital</t>
  </si>
  <si>
    <t>Cuota Nivelada</t>
  </si>
  <si>
    <t>AÑO 1</t>
  </si>
  <si>
    <t>AÑO 2</t>
  </si>
  <si>
    <t>AÑO 3</t>
  </si>
  <si>
    <t>TOTALES</t>
  </si>
  <si>
    <t>Número de Cuotas</t>
  </si>
  <si>
    <t>Tasa de interés anual</t>
  </si>
  <si>
    <t>Plazo en Meses</t>
  </si>
  <si>
    <t>Crédito con tasa flat</t>
  </si>
  <si>
    <t>capital</t>
  </si>
  <si>
    <t>Tasa</t>
  </si>
  <si>
    <t>Plazo meses</t>
  </si>
  <si>
    <t>Cuota Mensual</t>
  </si>
  <si>
    <t>Monto</t>
  </si>
  <si>
    <t>Cuota mensual</t>
  </si>
  <si>
    <t>Cuota</t>
  </si>
  <si>
    <t>Saldo</t>
  </si>
  <si>
    <t>Principal</t>
  </si>
  <si>
    <t>interés</t>
  </si>
  <si>
    <t>mes</t>
  </si>
  <si>
    <t>CARTA DE INTERES</t>
  </si>
  <si>
    <t>Presente</t>
  </si>
  <si>
    <t>Número de teléfono</t>
  </si>
  <si>
    <t>Cadena de Valor</t>
  </si>
  <si>
    <t>R1</t>
  </si>
  <si>
    <t>R2</t>
  </si>
  <si>
    <t>R3</t>
  </si>
  <si>
    <t>PRESUPUESTO</t>
  </si>
  <si>
    <t>Unidad de medida</t>
  </si>
  <si>
    <t>Precio unitario</t>
  </si>
  <si>
    <t>Cantidad</t>
  </si>
  <si>
    <t>Efectivo</t>
  </si>
  <si>
    <t>Especie</t>
  </si>
  <si>
    <t>TOTAL</t>
  </si>
  <si>
    <t>No.</t>
  </si>
  <si>
    <t>Hombres</t>
  </si>
  <si>
    <t>Mujeres</t>
  </si>
  <si>
    <t>Cargo</t>
  </si>
  <si>
    <t>INFORMACIÓN DE LA PROPUESTA</t>
  </si>
  <si>
    <t>Licenciada Yeni de Lucero</t>
  </si>
  <si>
    <t>Estimada Licenciada</t>
  </si>
  <si>
    <t>Nosotros</t>
  </si>
  <si>
    <t>Página web</t>
  </si>
  <si>
    <t>Monto solicitado a FIAGRO</t>
  </si>
  <si>
    <t>R4</t>
  </si>
  <si>
    <t>R5</t>
  </si>
  <si>
    <t>FIAGRO</t>
  </si>
  <si>
    <t>y un presupuesto total de</t>
  </si>
  <si>
    <t>Actividad Elegible</t>
  </si>
  <si>
    <t xml:space="preserve">Infraestructura productiva </t>
  </si>
  <si>
    <t>Certificaciones</t>
  </si>
  <si>
    <t>Creación y registro de marcas de origen</t>
  </si>
  <si>
    <t>Diseño de estratégias y materiales de promoción y mercadeo marcas de origen</t>
  </si>
  <si>
    <t>Adopción de tecnología para mejorar productividad, calidad y acceso a mercado</t>
  </si>
  <si>
    <t>Adopción tecnología nejorar manejo post cosecha</t>
  </si>
  <si>
    <t>Fort. De capacidad administrativa y de comercialización</t>
  </si>
  <si>
    <t>Legalización de consorcios (joint ventures)</t>
  </si>
  <si>
    <t>Materia prima exclusivamente para innovación y/o pruebas de mercados</t>
  </si>
  <si>
    <t>CRONOGRAMA DE IMPLEMENTACIÓN</t>
  </si>
  <si>
    <t>ACTIVIDAD</t>
  </si>
  <si>
    <t>RESPONSABLE</t>
  </si>
  <si>
    <t>R6</t>
  </si>
  <si>
    <t>Documento</t>
  </si>
  <si>
    <t>No</t>
  </si>
  <si>
    <t>Las redes empresariales u otros grupos de productores se vincularán de la forma siguiente</t>
  </si>
  <si>
    <t>Agradecemos la atención a la presente.</t>
  </si>
  <si>
    <t>Atentamente,</t>
  </si>
  <si>
    <t>Dirección</t>
  </si>
  <si>
    <t>E-mail</t>
  </si>
  <si>
    <t>Cobertura geográfica</t>
  </si>
  <si>
    <t>Proyección</t>
  </si>
  <si>
    <t xml:space="preserve">Lista de documentos a presentar por postulantes FIAGRO </t>
  </si>
  <si>
    <t>Preguntas orientadoras para formular la justificación</t>
  </si>
  <si>
    <t>Gerente FIAGRO</t>
  </si>
  <si>
    <t>HELVETAS Guatemala</t>
  </si>
  <si>
    <r>
      <rPr>
        <b/>
        <sz val="10"/>
        <color theme="1"/>
        <rFont val="Arial Narrow"/>
        <family val="2"/>
      </rPr>
      <t>Especifique:</t>
    </r>
    <r>
      <rPr>
        <sz val="10"/>
        <color theme="1"/>
        <rFont val="Arial Narrow"/>
        <family val="2"/>
      </rPr>
      <t xml:space="preserve"> </t>
    </r>
  </si>
  <si>
    <t>Persona contacto</t>
  </si>
  <si>
    <t>Nombre</t>
  </si>
  <si>
    <t>Título</t>
  </si>
  <si>
    <t>Justificación</t>
  </si>
  <si>
    <t>Objetivo</t>
  </si>
  <si>
    <t xml:space="preserve">Monto total </t>
  </si>
  <si>
    <t>Total de beneficiarios/as</t>
  </si>
  <si>
    <t>Anexo 1</t>
  </si>
  <si>
    <t>• ¿Cómo se caracteriza la cadena?
• ¿Cuáles son problemas principales de la cadena? ¿Podría cuantificar su importancia? (por ejemplo cuantas personas estan afectadas)
• ¿Cuáles son las oportunidades que perciben en la cadena?
• ¿Cuál solución proponen?
• ¿Cuáles soluciones alternativas habría?
• ¿Por qué la solución propuesta es mejor que las alternativas?
• ¿Cuántas personas se beneficiarán de la solución propuesta? Y cómo se beneficiarán? (cuantificar por favor)
• ¿Cómo se seleccionaron los beneficiarios?
• ¿Es financieramente y economicamente viable? (Cuantificar por favor)
• ¿Es ambientalmente sostenible? 
• ¿Cuáles riesgos existen para su implementación?
• ¿Cómo se manejarán estos riesgos?
• ¿En qué medida es empedradora la solución propuesta para las mujeres?
• ¿Cómo se planifica continuar con la solución propuesta después del proyecto? Cómo se asegura la sostenibilidad económica?
• ¿Cuánta experiencia tiene el proponente con la solución propuesta?
• ¿Cómo se planifica consolidar la relación entre el proponente y las redes empresariales?</t>
  </si>
  <si>
    <t>Anexo 2</t>
  </si>
  <si>
    <t>Período de ejecución</t>
  </si>
  <si>
    <t>Tiempo de ejecución</t>
  </si>
  <si>
    <r>
      <t xml:space="preserve">Principales Resultados Esperados </t>
    </r>
    <r>
      <rPr>
        <sz val="10"/>
        <color theme="0"/>
        <rFont val="Arial Narrow"/>
        <family val="2"/>
      </rPr>
      <t>(seleccionar los que apliquen)</t>
    </r>
  </si>
  <si>
    <t>Porcentajes</t>
  </si>
  <si>
    <t xml:space="preserve">Por este medio manifestamos nuestro interés en participar al Fondo Concursable de Innovación para el Impulso de Agronegocios en el Altiplano Occidental de Guatemala - FIAGRO - en la cadena de valor de </t>
  </si>
  <si>
    <t>para la actividad elegible</t>
  </si>
  <si>
    <t xml:space="preserve">Ésta propuesta tiene un plazo de ejecución de </t>
  </si>
  <si>
    <t xml:space="preserve">Información del postulante </t>
  </si>
  <si>
    <r>
      <t xml:space="preserve">FONDO CONCURSABLE DE INNOVACIÓN PARA EL IMPULSO DE AGRONEGOCIOS EN EL ALTIPLANO OCCIDENTAL DE GUATEMALA 
</t>
    </r>
    <r>
      <rPr>
        <sz val="16"/>
        <color theme="1"/>
        <rFont val="Arial Narrow"/>
        <family val="2"/>
      </rPr>
      <t>- FIAGRO -</t>
    </r>
  </si>
  <si>
    <t>Aporte total del postulante</t>
  </si>
  <si>
    <t>Frecuencia</t>
  </si>
  <si>
    <t>El FIAGRO financiará hasta el 50% del valor de los proyectos</t>
  </si>
  <si>
    <t>Porcentaje aporte proponente</t>
  </si>
  <si>
    <t>Otro 50% será financiado por el postulante (25% en efectivo y 25% en especie)</t>
  </si>
  <si>
    <t>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</si>
</sst>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quot;* #,##0.00_);_(&quot;Q&quot;* \(#,##0.00\);_(&quot;Q&quot;* &quot;-&quot;??_);_(@_)"/>
    <numFmt numFmtId="165" formatCode="_(* #,##0.00_);_(* \(#,##0.00\);_(* &quot;-&quot;??_);_(@_)"/>
    <numFmt numFmtId="166" formatCode="&quot;Q&quot;#,##0.00"/>
    <numFmt numFmtId="167" formatCode="_(* #,##0.0000_);_(* \(#,##0.0000\);_(* &quot;-&quot;??_);_(@_)"/>
    <numFmt numFmtId="168" formatCode="#,##0.0"/>
    <numFmt numFmtId="169" formatCode="[$GTQ]\ #,##0.00"/>
  </numFmts>
  <fonts count="51" x14ac:knownFonts="1">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0"/>
      <color theme="1"/>
      <name val="Calibri"/>
      <family val="2"/>
      <scheme val="minor"/>
    </font>
    <font>
      <b/>
      <sz val="9"/>
      <color theme="1"/>
      <name val="Calibri"/>
      <family val="2"/>
      <scheme val="minor"/>
    </font>
    <font>
      <sz val="11"/>
      <color theme="1"/>
      <name val="Calibri"/>
      <family val="2"/>
      <scheme val="minor"/>
    </font>
    <font>
      <sz val="11"/>
      <color theme="0"/>
      <name val="Calibri"/>
      <family val="2"/>
      <scheme val="minor"/>
    </font>
    <font>
      <sz val="11"/>
      <color rgb="FFFF0000"/>
      <name val="Calibri"/>
      <family val="2"/>
      <scheme val="minor"/>
    </font>
    <font>
      <sz val="11"/>
      <name val="Calibri"/>
      <family val="2"/>
      <scheme val="minor"/>
    </font>
    <font>
      <b/>
      <sz val="26"/>
      <color theme="1"/>
      <name val="Calibri"/>
      <family val="2"/>
      <scheme val="minor"/>
    </font>
    <font>
      <sz val="7"/>
      <color theme="1"/>
      <name val="Calibri"/>
      <family val="2"/>
      <scheme val="minor"/>
    </font>
    <font>
      <b/>
      <sz val="20"/>
      <color theme="1"/>
      <name val="Calibri"/>
      <family val="2"/>
      <scheme val="minor"/>
    </font>
    <font>
      <b/>
      <sz val="10"/>
      <name val="Arial"/>
      <family val="2"/>
    </font>
    <font>
      <b/>
      <sz val="9"/>
      <name val="Arial"/>
      <family val="2"/>
    </font>
    <font>
      <b/>
      <sz val="7"/>
      <color theme="0"/>
      <name val="Arial"/>
      <family val="2"/>
    </font>
    <font>
      <b/>
      <sz val="12"/>
      <color theme="1"/>
      <name val="Calibri"/>
      <family val="2"/>
      <scheme val="minor"/>
    </font>
    <font>
      <b/>
      <sz val="9"/>
      <name val="Calibri"/>
      <family val="2"/>
      <scheme val="minor"/>
    </font>
    <font>
      <sz val="10"/>
      <color theme="0"/>
      <name val="Courier"/>
      <family val="3"/>
    </font>
    <font>
      <b/>
      <sz val="11"/>
      <name val="Calibri"/>
      <family val="2"/>
      <scheme val="minor"/>
    </font>
    <font>
      <sz val="10"/>
      <color indexed="8"/>
      <name val="Arial"/>
      <family val="2"/>
    </font>
    <font>
      <sz val="10"/>
      <color theme="0"/>
      <name val="Arial"/>
      <family val="2"/>
    </font>
    <font>
      <b/>
      <sz val="10"/>
      <color indexed="8"/>
      <name val="Arial"/>
      <family val="2"/>
    </font>
    <font>
      <sz val="10"/>
      <color theme="1"/>
      <name val="Arial"/>
      <family val="2"/>
    </font>
    <font>
      <sz val="7"/>
      <color theme="0"/>
      <name val="Calibri"/>
      <family val="2"/>
      <scheme val="minor"/>
    </font>
    <font>
      <sz val="10"/>
      <color theme="0"/>
      <name val="Calibri"/>
      <family val="2"/>
      <scheme val="minor"/>
    </font>
    <font>
      <sz val="7"/>
      <name val="Calibri"/>
      <family val="2"/>
      <scheme val="minor"/>
    </font>
    <font>
      <sz val="9"/>
      <color indexed="81"/>
      <name val="Tahoma"/>
      <family val="2"/>
    </font>
    <font>
      <b/>
      <sz val="9"/>
      <color indexed="81"/>
      <name val="Tahoma"/>
      <family val="2"/>
    </font>
    <font>
      <sz val="8"/>
      <color theme="1"/>
      <name val="Arial Narrow"/>
      <family val="2"/>
    </font>
    <font>
      <b/>
      <sz val="8"/>
      <color theme="1"/>
      <name val="Arial Narrow"/>
      <family val="2"/>
    </font>
    <font>
      <sz val="8"/>
      <color rgb="FF000000"/>
      <name val="Segoe UI"/>
      <family val="2"/>
    </font>
    <font>
      <u/>
      <sz val="11"/>
      <color theme="10"/>
      <name val="Calibri"/>
      <family val="2"/>
      <scheme val="minor"/>
    </font>
    <font>
      <b/>
      <sz val="14"/>
      <color theme="1"/>
      <name val="Arial Narrow"/>
      <family val="2"/>
    </font>
    <font>
      <sz val="11"/>
      <color theme="1"/>
      <name val="Arial Narrow"/>
      <family val="2"/>
    </font>
    <font>
      <b/>
      <sz val="11"/>
      <color theme="1"/>
      <name val="Arial Narrow"/>
      <family val="2"/>
    </font>
    <font>
      <sz val="10"/>
      <color theme="1"/>
      <name val="Arial Narrow"/>
      <family val="2"/>
    </font>
    <font>
      <b/>
      <sz val="9"/>
      <color theme="1"/>
      <name val="Arial Narrow"/>
      <family val="2"/>
    </font>
    <font>
      <b/>
      <sz val="10"/>
      <color theme="1"/>
      <name val="Arial Narrow"/>
      <family val="2"/>
    </font>
    <font>
      <sz val="9"/>
      <color theme="1"/>
      <name val="Arial Narrow"/>
      <family val="2"/>
    </font>
    <font>
      <b/>
      <u/>
      <sz val="16"/>
      <color theme="1"/>
      <name val="Arial Narrow"/>
      <family val="2"/>
    </font>
    <font>
      <b/>
      <sz val="10"/>
      <color theme="0"/>
      <name val="Arial Narrow"/>
      <family val="2"/>
    </font>
    <font>
      <b/>
      <u/>
      <sz val="14"/>
      <color theme="1"/>
      <name val="Arial Narrow"/>
      <family val="2"/>
    </font>
    <font>
      <b/>
      <sz val="16"/>
      <color theme="0"/>
      <name val="Arial Narrow"/>
      <family val="2"/>
    </font>
    <font>
      <b/>
      <sz val="8"/>
      <color theme="0"/>
      <name val="Arial Narrow"/>
      <family val="2"/>
    </font>
    <font>
      <b/>
      <sz val="9"/>
      <color theme="0"/>
      <name val="Arial Narrow"/>
      <family val="2"/>
    </font>
    <font>
      <b/>
      <u/>
      <sz val="10"/>
      <color theme="1"/>
      <name val="Arial Narrow"/>
      <family val="2"/>
    </font>
    <font>
      <sz val="10"/>
      <color theme="0"/>
      <name val="Arial Narrow"/>
      <family val="2"/>
    </font>
    <font>
      <b/>
      <sz val="10"/>
      <name val="Arial Narrow"/>
      <family val="2"/>
    </font>
    <font>
      <sz val="16"/>
      <color theme="1"/>
      <name val="Arial Narrow"/>
      <family val="2"/>
    </font>
    <font>
      <sz val="7.5"/>
      <color theme="1"/>
      <name val="Arial Narrow"/>
      <family val="2"/>
    </font>
  </fonts>
  <fills count="17">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rgb="FFFFFF99"/>
        <bgColor indexed="64"/>
      </patternFill>
    </fill>
    <fill>
      <patternFill patternType="solid">
        <fgColor theme="9" tint="0.79998168889431442"/>
        <bgColor indexed="64"/>
      </patternFill>
    </fill>
    <fill>
      <patternFill patternType="solid">
        <fgColor rgb="FF92D050"/>
        <bgColor indexed="64"/>
      </patternFill>
    </fill>
    <fill>
      <patternFill patternType="solid">
        <fgColor rgb="FFFFFF00"/>
        <bgColor indexed="64"/>
      </patternFill>
    </fill>
    <fill>
      <patternFill patternType="solid">
        <fgColor indexed="13"/>
        <bgColor indexed="64"/>
      </patternFill>
    </fill>
    <fill>
      <patternFill patternType="solid">
        <fgColor theme="4" tint="-0.499984740745262"/>
        <bgColor indexed="64"/>
      </patternFill>
    </fill>
    <fill>
      <patternFill patternType="solid">
        <fgColor theme="3" tint="0.59999389629810485"/>
        <bgColor indexed="64"/>
      </patternFill>
    </fill>
    <fill>
      <patternFill patternType="solid">
        <fgColor rgb="FF005380"/>
        <bgColor indexed="64"/>
      </patternFill>
    </fill>
    <fill>
      <patternFill patternType="solid">
        <fgColor theme="8" tint="0.59999389629810485"/>
        <bgColor indexed="64"/>
      </patternFill>
    </fill>
    <fill>
      <patternFill patternType="solid">
        <fgColor theme="2"/>
        <bgColor indexed="64"/>
      </patternFill>
    </fill>
    <fill>
      <patternFill patternType="solid">
        <fgColor rgb="FF66FF66"/>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5">
    <xf numFmtId="0" fontId="0" fillId="0" borderId="0"/>
    <xf numFmtId="9" fontId="6" fillId="0" borderId="0" applyFon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0" fontId="32" fillId="0" borderId="0" applyNumberFormat="0" applyFill="0" applyBorder="0" applyAlignment="0" applyProtection="0"/>
  </cellStyleXfs>
  <cellXfs count="283">
    <xf numFmtId="0" fontId="0" fillId="0" borderId="0" xfId="0"/>
    <xf numFmtId="0" fontId="0" fillId="0" borderId="0" xfId="0" applyProtection="1">
      <protection hidden="1"/>
    </xf>
    <xf numFmtId="0" fontId="1" fillId="0" borderId="0" xfId="0" applyFont="1" applyAlignment="1" applyProtection="1">
      <alignment horizontal="right"/>
      <protection hidden="1"/>
    </xf>
    <xf numFmtId="0" fontId="0" fillId="0" borderId="0" xfId="0" applyBorder="1" applyProtection="1">
      <protection hidden="1"/>
    </xf>
    <xf numFmtId="0" fontId="3" fillId="0" borderId="0" xfId="0" applyFont="1" applyProtection="1">
      <protection hidden="1"/>
    </xf>
    <xf numFmtId="0" fontId="0" fillId="0" borderId="18" xfId="0" applyBorder="1" applyProtection="1">
      <protection hidden="1"/>
    </xf>
    <xf numFmtId="0" fontId="0" fillId="0" borderId="17" xfId="0" applyBorder="1" applyProtection="1">
      <protection hidden="1"/>
    </xf>
    <xf numFmtId="0" fontId="1" fillId="0" borderId="0" xfId="0" applyFont="1" applyAlignment="1" applyProtection="1">
      <alignment horizontal="right" vertical="center"/>
      <protection hidden="1"/>
    </xf>
    <xf numFmtId="0" fontId="0" fillId="0" borderId="0" xfId="0" applyAlignment="1">
      <alignment horizontal="center"/>
    </xf>
    <xf numFmtId="0" fontId="1" fillId="0" borderId="0" xfId="0" applyFont="1" applyBorder="1" applyAlignment="1" applyProtection="1">
      <alignment horizontal="center"/>
      <protection hidden="1"/>
    </xf>
    <xf numFmtId="0" fontId="9" fillId="0" borderId="0" xfId="0" applyFont="1" applyProtection="1">
      <protection hidden="1"/>
    </xf>
    <xf numFmtId="0" fontId="10" fillId="0" borderId="0" xfId="0" applyFont="1" applyFill="1" applyBorder="1" applyAlignment="1" applyProtection="1">
      <alignment vertical="center"/>
      <protection hidden="1"/>
    </xf>
    <xf numFmtId="0" fontId="11" fillId="0" borderId="0" xfId="0" applyFont="1" applyProtection="1">
      <protection hidden="1"/>
    </xf>
    <xf numFmtId="0" fontId="8" fillId="0" borderId="0" xfId="0" applyFont="1" applyProtection="1">
      <protection hidden="1"/>
    </xf>
    <xf numFmtId="0" fontId="0" fillId="0" borderId="27" xfId="0" applyBorder="1" applyProtection="1">
      <protection hidden="1"/>
    </xf>
    <xf numFmtId="0" fontId="9" fillId="0" borderId="28" xfId="0" applyFont="1" applyBorder="1" applyProtection="1">
      <protection hidden="1"/>
    </xf>
    <xf numFmtId="0" fontId="11" fillId="0" borderId="28" xfId="0" applyFont="1" applyBorder="1" applyProtection="1">
      <protection hidden="1"/>
    </xf>
    <xf numFmtId="0" fontId="0" fillId="0" borderId="28" xfId="0" applyBorder="1" applyProtection="1">
      <protection hidden="1"/>
    </xf>
    <xf numFmtId="0" fontId="0" fillId="0" borderId="29" xfId="0" applyBorder="1" applyProtection="1">
      <protection hidden="1"/>
    </xf>
    <xf numFmtId="0" fontId="9" fillId="0" borderId="0" xfId="0" applyFont="1" applyBorder="1" applyProtection="1">
      <protection hidden="1"/>
    </xf>
    <xf numFmtId="0" fontId="11" fillId="0" borderId="0" xfId="0" applyFont="1" applyBorder="1" applyProtection="1">
      <protection hidden="1"/>
    </xf>
    <xf numFmtId="0" fontId="10" fillId="0" borderId="0" xfId="0" applyFont="1" applyBorder="1" applyProtection="1">
      <protection hidden="1"/>
    </xf>
    <xf numFmtId="0" fontId="5" fillId="0" borderId="0" xfId="0" applyFont="1" applyBorder="1" applyAlignment="1" applyProtection="1">
      <alignment vertical="center" wrapText="1"/>
      <protection hidden="1"/>
    </xf>
    <xf numFmtId="0" fontId="0" fillId="0" borderId="0" xfId="0" applyFont="1" applyBorder="1" applyProtection="1">
      <protection hidden="1"/>
    </xf>
    <xf numFmtId="0" fontId="1" fillId="0" borderId="18" xfId="0" applyFont="1" applyBorder="1" applyAlignment="1" applyProtection="1">
      <alignment horizontal="center"/>
      <protection hidden="1"/>
    </xf>
    <xf numFmtId="37" fontId="5" fillId="0" borderId="0" xfId="0" applyNumberFormat="1" applyFont="1" applyBorder="1" applyAlignment="1" applyProtection="1">
      <alignment vertical="center" wrapText="1"/>
      <protection hidden="1"/>
    </xf>
    <xf numFmtId="0" fontId="5" fillId="0" borderId="24" xfId="0" applyFont="1" applyFill="1" applyBorder="1" applyAlignment="1" applyProtection="1">
      <alignment horizontal="right" vertical="center" wrapText="1"/>
      <protection hidden="1"/>
    </xf>
    <xf numFmtId="0" fontId="12" fillId="0" borderId="26" xfId="1" applyNumberFormat="1" applyFont="1" applyBorder="1" applyAlignment="1" applyProtection="1">
      <alignment horizontal="center" vertical="center"/>
      <protection locked="0"/>
    </xf>
    <xf numFmtId="0" fontId="5" fillId="0" borderId="24" xfId="0" applyFont="1" applyBorder="1" applyAlignment="1" applyProtection="1">
      <alignment horizontal="right" vertical="center" wrapText="1"/>
      <protection hidden="1"/>
    </xf>
    <xf numFmtId="164" fontId="13" fillId="9" borderId="16" xfId="3" applyFont="1" applyFill="1" applyBorder="1" applyAlignment="1" applyProtection="1">
      <alignment horizontal="center" vertical="center" wrapText="1"/>
      <protection hidden="1"/>
    </xf>
    <xf numFmtId="0" fontId="14" fillId="10" borderId="16" xfId="0" applyFont="1" applyFill="1" applyBorder="1" applyAlignment="1" applyProtection="1">
      <alignment horizontal="center" vertical="center" wrapText="1"/>
      <protection hidden="1"/>
    </xf>
    <xf numFmtId="0" fontId="13" fillId="8" borderId="16" xfId="0" applyFont="1" applyFill="1" applyBorder="1" applyAlignment="1" applyProtection="1">
      <alignment horizontal="center" vertical="center" wrapText="1"/>
      <protection hidden="1"/>
    </xf>
    <xf numFmtId="0" fontId="15" fillId="11" borderId="16" xfId="0" applyFont="1" applyFill="1" applyBorder="1" applyAlignment="1" applyProtection="1">
      <alignment horizontal="center" vertical="center" wrapText="1"/>
      <protection hidden="1"/>
    </xf>
    <xf numFmtId="0" fontId="15" fillId="2" borderId="18" xfId="0" applyFont="1" applyFill="1" applyBorder="1" applyAlignment="1" applyProtection="1">
      <alignment horizontal="center" vertical="center" wrapText="1"/>
      <protection hidden="1"/>
    </xf>
    <xf numFmtId="0" fontId="0" fillId="0" borderId="18" xfId="0" applyFont="1" applyBorder="1" applyProtection="1">
      <protection hidden="1"/>
    </xf>
    <xf numFmtId="0" fontId="16" fillId="9" borderId="16" xfId="0" applyFont="1" applyFill="1" applyBorder="1" applyAlignment="1" applyProtection="1">
      <alignment horizontal="right" vertical="center"/>
      <protection hidden="1"/>
    </xf>
    <xf numFmtId="164" fontId="16" fillId="0" borderId="16" xfId="0" applyNumberFormat="1" applyFont="1" applyBorder="1" applyAlignment="1" applyProtection="1">
      <alignment vertical="center"/>
      <protection hidden="1"/>
    </xf>
    <xf numFmtId="164" fontId="4" fillId="0" borderId="1" xfId="3" applyFont="1" applyBorder="1" applyAlignment="1" applyProtection="1">
      <alignment horizontal="left" vertical="center"/>
      <protection hidden="1"/>
    </xf>
    <xf numFmtId="164" fontId="4" fillId="0" borderId="10" xfId="3" applyFont="1" applyBorder="1" applyAlignment="1" applyProtection="1">
      <alignment horizontal="left" vertical="center"/>
      <protection hidden="1"/>
    </xf>
    <xf numFmtId="9" fontId="1" fillId="0" borderId="1" xfId="1" applyFont="1" applyBorder="1" applyAlignment="1" applyProtection="1">
      <alignment horizontal="center" vertical="center"/>
      <protection hidden="1"/>
    </xf>
    <xf numFmtId="9" fontId="1" fillId="0" borderId="18" xfId="1" applyFont="1" applyBorder="1" applyAlignment="1" applyProtection="1">
      <alignment horizontal="center" vertical="center"/>
      <protection hidden="1"/>
    </xf>
    <xf numFmtId="0" fontId="11" fillId="0" borderId="0" xfId="0" applyFont="1" applyBorder="1" applyAlignment="1" applyProtection="1">
      <alignment horizontal="center"/>
      <protection hidden="1"/>
    </xf>
    <xf numFmtId="9" fontId="6" fillId="0" borderId="0" xfId="1" applyFont="1" applyBorder="1" applyAlignment="1" applyProtection="1">
      <alignment vertical="center"/>
      <protection hidden="1"/>
    </xf>
    <xf numFmtId="9" fontId="6" fillId="0" borderId="18" xfId="1" applyFont="1" applyBorder="1" applyAlignment="1" applyProtection="1">
      <alignment vertical="center"/>
      <protection hidden="1"/>
    </xf>
    <xf numFmtId="0" fontId="17" fillId="9" borderId="1" xfId="0" applyFont="1" applyFill="1" applyBorder="1" applyAlignment="1" applyProtection="1">
      <alignment horizontal="center" vertical="center" wrapText="1"/>
      <protection hidden="1"/>
    </xf>
    <xf numFmtId="0" fontId="4" fillId="9" borderId="10" xfId="0" applyFont="1" applyFill="1" applyBorder="1" applyAlignment="1" applyProtection="1">
      <alignment horizontal="center" vertical="center"/>
      <protection hidden="1"/>
    </xf>
    <xf numFmtId="0" fontId="18" fillId="0" borderId="17" xfId="0" applyFont="1" applyBorder="1" applyProtection="1">
      <protection hidden="1"/>
    </xf>
    <xf numFmtId="37" fontId="20" fillId="0" borderId="13" xfId="0" applyNumberFormat="1" applyFont="1" applyFill="1" applyBorder="1" applyAlignment="1" applyProtection="1">
      <alignment horizontal="center" vertical="center"/>
      <protection hidden="1"/>
    </xf>
    <xf numFmtId="0" fontId="11" fillId="0" borderId="13" xfId="0" applyFont="1" applyBorder="1" applyAlignment="1" applyProtection="1">
      <alignment horizontal="center"/>
      <protection hidden="1"/>
    </xf>
    <xf numFmtId="164" fontId="20" fillId="0" borderId="15" xfId="3" applyFont="1" applyFill="1" applyBorder="1" applyAlignment="1" applyProtection="1">
      <alignment horizontal="right"/>
      <protection hidden="1"/>
    </xf>
    <xf numFmtId="164" fontId="20" fillId="0" borderId="9" xfId="3" applyFont="1" applyFill="1" applyBorder="1" applyAlignment="1" applyProtection="1">
      <alignment horizontal="right"/>
      <protection hidden="1"/>
    </xf>
    <xf numFmtId="37" fontId="20" fillId="0" borderId="15" xfId="0" applyNumberFormat="1" applyFont="1" applyFill="1" applyBorder="1" applyAlignment="1" applyProtection="1">
      <alignment horizontal="center" vertical="center"/>
      <protection hidden="1"/>
    </xf>
    <xf numFmtId="0" fontId="11" fillId="0" borderId="15" xfId="0" applyFont="1" applyBorder="1" applyAlignment="1" applyProtection="1">
      <alignment horizontal="center"/>
      <protection hidden="1"/>
    </xf>
    <xf numFmtId="164" fontId="0" fillId="0" borderId="0" xfId="0" applyNumberFormat="1" applyBorder="1" applyProtection="1">
      <protection hidden="1"/>
    </xf>
    <xf numFmtId="37" fontId="20" fillId="0" borderId="14" xfId="0" applyNumberFormat="1" applyFont="1" applyFill="1" applyBorder="1" applyAlignment="1" applyProtection="1">
      <alignment horizontal="center" vertical="center"/>
      <protection hidden="1"/>
    </xf>
    <xf numFmtId="0" fontId="11" fillId="0" borderId="14" xfId="0" applyFont="1" applyBorder="1" applyAlignment="1" applyProtection="1">
      <alignment horizontal="center"/>
      <protection hidden="1"/>
    </xf>
    <xf numFmtId="164" fontId="20" fillId="0" borderId="14" xfId="3" applyFont="1" applyFill="1" applyBorder="1" applyAlignment="1" applyProtection="1">
      <alignment horizontal="right"/>
      <protection hidden="1"/>
    </xf>
    <xf numFmtId="164" fontId="20" fillId="0" borderId="7" xfId="3" applyFont="1" applyFill="1" applyBorder="1" applyAlignment="1" applyProtection="1">
      <alignment horizontal="right"/>
      <protection hidden="1"/>
    </xf>
    <xf numFmtId="37" fontId="20" fillId="0" borderId="4" xfId="0" applyNumberFormat="1" applyFont="1" applyFill="1" applyBorder="1" applyAlignment="1" applyProtection="1">
      <alignment horizontal="center"/>
      <protection hidden="1"/>
    </xf>
    <xf numFmtId="37" fontId="20" fillId="0" borderId="0" xfId="0" applyNumberFormat="1" applyFont="1" applyFill="1" applyBorder="1" applyAlignment="1" applyProtection="1">
      <alignment horizontal="center"/>
      <protection hidden="1"/>
    </xf>
    <xf numFmtId="164" fontId="20" fillId="0" borderId="2" xfId="3" applyFont="1" applyFill="1" applyBorder="1" applyAlignment="1" applyProtection="1">
      <alignment horizontal="right"/>
      <protection hidden="1"/>
    </xf>
    <xf numFmtId="164" fontId="20" fillId="0" borderId="3" xfId="3" applyFont="1" applyFill="1" applyBorder="1" applyAlignment="1" applyProtection="1">
      <alignment horizontal="right"/>
      <protection hidden="1"/>
    </xf>
    <xf numFmtId="164" fontId="20" fillId="0" borderId="4" xfId="3" applyFont="1" applyFill="1" applyBorder="1" applyAlignment="1" applyProtection="1">
      <alignment horizontal="right"/>
      <protection hidden="1"/>
    </xf>
    <xf numFmtId="37" fontId="21" fillId="0" borderId="0" xfId="0" applyNumberFormat="1" applyFont="1" applyFill="1" applyBorder="1" applyAlignment="1" applyProtection="1">
      <alignment horizontal="center"/>
      <protection hidden="1"/>
    </xf>
    <xf numFmtId="164" fontId="22" fillId="9" borderId="16" xfId="3" applyFont="1" applyFill="1" applyBorder="1" applyAlignment="1" applyProtection="1">
      <alignment horizontal="right"/>
      <protection hidden="1"/>
    </xf>
    <xf numFmtId="164" fontId="22" fillId="9" borderId="25" xfId="3" applyFont="1" applyFill="1" applyBorder="1" applyAlignment="1" applyProtection="1">
      <alignment horizontal="right"/>
      <protection hidden="1"/>
    </xf>
    <xf numFmtId="164" fontId="22" fillId="9" borderId="26" xfId="3" applyFont="1" applyFill="1" applyBorder="1" applyAlignment="1" applyProtection="1">
      <alignment horizontal="right"/>
      <protection hidden="1"/>
    </xf>
    <xf numFmtId="0" fontId="0" fillId="0" borderId="31" xfId="0" applyBorder="1" applyProtection="1">
      <protection hidden="1"/>
    </xf>
    <xf numFmtId="0" fontId="9" fillId="0" borderId="30" xfId="0" applyFont="1" applyBorder="1" applyProtection="1">
      <protection hidden="1"/>
    </xf>
    <xf numFmtId="0" fontId="11" fillId="0" borderId="30" xfId="0" applyFont="1" applyBorder="1" applyProtection="1">
      <protection hidden="1"/>
    </xf>
    <xf numFmtId="0" fontId="0" fillId="0" borderId="30" xfId="0" applyBorder="1" applyProtection="1">
      <protection hidden="1"/>
    </xf>
    <xf numFmtId="0" fontId="0" fillId="0" borderId="32" xfId="0" applyBorder="1" applyProtection="1">
      <protection hidden="1"/>
    </xf>
    <xf numFmtId="164" fontId="23" fillId="0" borderId="0" xfId="3" applyFont="1" applyFill="1" applyBorder="1" applyAlignment="1" applyProtection="1">
      <alignment horizontal="right"/>
      <protection hidden="1"/>
    </xf>
    <xf numFmtId="0" fontId="24" fillId="0" borderId="0" xfId="0" applyFont="1" applyAlignment="1" applyProtection="1">
      <alignment horizontal="center"/>
      <protection hidden="1"/>
    </xf>
    <xf numFmtId="0" fontId="7" fillId="0" borderId="0" xfId="0" applyFont="1" applyProtection="1">
      <protection hidden="1"/>
    </xf>
    <xf numFmtId="0" fontId="24" fillId="2" borderId="0" xfId="1" applyNumberFormat="1" applyFont="1" applyFill="1" applyAlignment="1" applyProtection="1">
      <alignment horizontal="center" vertical="center"/>
      <protection hidden="1"/>
    </xf>
    <xf numFmtId="0" fontId="25" fillId="0" borderId="0" xfId="0" applyFont="1" applyProtection="1">
      <protection hidden="1"/>
    </xf>
    <xf numFmtId="0" fontId="26" fillId="0" borderId="0" xfId="0" applyFont="1" applyProtection="1">
      <protection hidden="1"/>
    </xf>
    <xf numFmtId="0" fontId="0" fillId="0" borderId="1" xfId="0" applyFont="1" applyBorder="1" applyAlignment="1" applyProtection="1">
      <alignment horizontal="left"/>
      <protection hidden="1"/>
    </xf>
    <xf numFmtId="0" fontId="7" fillId="0" borderId="1" xfId="0" applyFont="1" applyBorder="1" applyAlignment="1" applyProtection="1">
      <alignment horizontal="left"/>
      <protection hidden="1"/>
    </xf>
    <xf numFmtId="0" fontId="7" fillId="0" borderId="1" xfId="0" applyFont="1" applyBorder="1" applyAlignment="1" applyProtection="1">
      <alignment horizontal="left" vertical="center"/>
      <protection hidden="1"/>
    </xf>
    <xf numFmtId="2" fontId="7" fillId="0" borderId="1" xfId="0" applyNumberFormat="1" applyFont="1" applyBorder="1" applyAlignment="1" applyProtection="1">
      <alignment horizontal="left" vertical="center"/>
      <protection hidden="1"/>
    </xf>
    <xf numFmtId="9" fontId="1" fillId="0" borderId="0" xfId="1" applyFont="1" applyBorder="1" applyAlignment="1" applyProtection="1">
      <alignment horizontal="center" vertical="center"/>
      <protection hidden="1"/>
    </xf>
    <xf numFmtId="165" fontId="12" fillId="0" borderId="26" xfId="2" applyFont="1" applyBorder="1" applyAlignment="1" applyProtection="1">
      <alignment horizontal="center" vertical="center"/>
      <protection locked="0"/>
    </xf>
    <xf numFmtId="164" fontId="0" fillId="0" borderId="0" xfId="0" applyNumberFormat="1" applyProtection="1">
      <protection hidden="1"/>
    </xf>
    <xf numFmtId="0" fontId="2" fillId="0" borderId="0" xfId="0" applyFont="1" applyProtection="1">
      <protection hidden="1"/>
    </xf>
    <xf numFmtId="164" fontId="1" fillId="0" borderId="0" xfId="0" applyNumberFormat="1" applyFont="1" applyAlignment="1" applyProtection="1">
      <alignment vertical="center"/>
      <protection hidden="1"/>
    </xf>
    <xf numFmtId="0" fontId="1" fillId="0" borderId="1" xfId="0" applyFont="1" applyBorder="1" applyAlignment="1" applyProtection="1">
      <alignment horizontal="center"/>
      <protection hidden="1"/>
    </xf>
    <xf numFmtId="0" fontId="19" fillId="0" borderId="1" xfId="0" applyFont="1" applyBorder="1" applyAlignment="1" applyProtection="1">
      <alignment horizontal="center" vertical="center"/>
      <protection hidden="1"/>
    </xf>
    <xf numFmtId="164" fontId="1" fillId="0" borderId="1" xfId="0" applyNumberFormat="1" applyFont="1" applyBorder="1" applyAlignment="1" applyProtection="1">
      <alignment vertical="center"/>
      <protection hidden="1"/>
    </xf>
    <xf numFmtId="0" fontId="19" fillId="0" borderId="1" xfId="0" applyFont="1" applyBorder="1" applyProtection="1">
      <protection hidden="1"/>
    </xf>
    <xf numFmtId="164" fontId="1" fillId="0" borderId="0" xfId="0" applyNumberFormat="1" applyFont="1" applyProtection="1">
      <protection hidden="1"/>
    </xf>
    <xf numFmtId="0" fontId="15" fillId="2" borderId="0" xfId="0" applyFont="1" applyFill="1" applyBorder="1" applyAlignment="1" applyProtection="1">
      <alignment horizontal="center" vertical="center" wrapText="1"/>
      <protection hidden="1"/>
    </xf>
    <xf numFmtId="0" fontId="0" fillId="5" borderId="21" xfId="0" applyFill="1" applyBorder="1" applyProtection="1">
      <protection hidden="1"/>
    </xf>
    <xf numFmtId="0" fontId="0" fillId="5" borderId="23" xfId="0" applyFill="1" applyBorder="1" applyProtection="1">
      <protection hidden="1"/>
    </xf>
    <xf numFmtId="0" fontId="0" fillId="7" borderId="20" xfId="0" applyFill="1" applyBorder="1" applyProtection="1">
      <protection hidden="1"/>
    </xf>
    <xf numFmtId="0" fontId="0" fillId="7" borderId="21" xfId="0" applyFill="1" applyBorder="1" applyProtection="1">
      <protection hidden="1"/>
    </xf>
    <xf numFmtId="0" fontId="0" fillId="7" borderId="23" xfId="0" applyFill="1" applyBorder="1" applyProtection="1">
      <protection hidden="1"/>
    </xf>
    <xf numFmtId="0" fontId="0" fillId="6" borderId="20" xfId="0" applyFill="1" applyBorder="1" applyProtection="1">
      <protection hidden="1"/>
    </xf>
    <xf numFmtId="0" fontId="0" fillId="6" borderId="21" xfId="0" applyFill="1" applyBorder="1" applyProtection="1">
      <protection hidden="1"/>
    </xf>
    <xf numFmtId="0" fontId="0" fillId="6" borderId="23" xfId="0" applyFill="1" applyBorder="1" applyProtection="1">
      <protection hidden="1"/>
    </xf>
    <xf numFmtId="0" fontId="1" fillId="6" borderId="24" xfId="0" applyFont="1" applyFill="1" applyBorder="1" applyAlignment="1" applyProtection="1">
      <alignment horizontal="center"/>
      <protection hidden="1"/>
    </xf>
    <xf numFmtId="0" fontId="1" fillId="6" borderId="26" xfId="0" applyFont="1" applyFill="1" applyBorder="1" applyAlignment="1" applyProtection="1">
      <alignment horizontal="center"/>
      <protection hidden="1"/>
    </xf>
    <xf numFmtId="0" fontId="1" fillId="6" borderId="16" xfId="0" applyFont="1" applyFill="1" applyBorder="1" applyAlignment="1" applyProtection="1">
      <alignment horizontal="center"/>
      <protection hidden="1"/>
    </xf>
    <xf numFmtId="164" fontId="0" fillId="5" borderId="19" xfId="0" applyNumberFormat="1" applyFill="1" applyBorder="1" applyProtection="1">
      <protection hidden="1"/>
    </xf>
    <xf numFmtId="164" fontId="0" fillId="5" borderId="20" xfId="0" applyNumberFormat="1" applyFill="1" applyBorder="1" applyProtection="1">
      <protection hidden="1"/>
    </xf>
    <xf numFmtId="164" fontId="0" fillId="5" borderId="34" xfId="0" applyNumberFormat="1" applyFill="1" applyBorder="1" applyProtection="1">
      <protection hidden="1"/>
    </xf>
    <xf numFmtId="164" fontId="0" fillId="5" borderId="1" xfId="0" applyNumberFormat="1" applyFill="1" applyBorder="1" applyProtection="1">
      <protection hidden="1"/>
    </xf>
    <xf numFmtId="164" fontId="0" fillId="5" borderId="10" xfId="0" applyNumberFormat="1" applyFill="1" applyBorder="1" applyProtection="1">
      <protection hidden="1"/>
    </xf>
    <xf numFmtId="164" fontId="0" fillId="5" borderId="21" xfId="0" applyNumberFormat="1" applyFill="1" applyBorder="1" applyProtection="1">
      <protection hidden="1"/>
    </xf>
    <xf numFmtId="0" fontId="0" fillId="5" borderId="33" xfId="0" applyFill="1" applyBorder="1" applyAlignment="1" applyProtection="1">
      <alignment horizontal="center"/>
      <protection hidden="1"/>
    </xf>
    <xf numFmtId="0" fontId="0" fillId="5" borderId="22" xfId="0" applyFill="1" applyBorder="1" applyAlignment="1" applyProtection="1">
      <alignment horizontal="center"/>
      <protection hidden="1"/>
    </xf>
    <xf numFmtId="167" fontId="19" fillId="0" borderId="1" xfId="1" applyNumberFormat="1" applyFont="1" applyBorder="1" applyAlignment="1" applyProtection="1">
      <alignment horizontal="center" vertical="center"/>
      <protection hidden="1"/>
    </xf>
    <xf numFmtId="4" fontId="29" fillId="0" borderId="1" xfId="0" applyNumberFormat="1" applyFont="1" applyBorder="1" applyAlignment="1" applyProtection="1">
      <alignment horizontal="center" vertical="center" wrapText="1"/>
      <protection locked="0"/>
    </xf>
    <xf numFmtId="166" fontId="29" fillId="0" borderId="1" xfId="0" applyNumberFormat="1" applyFont="1" applyBorder="1" applyAlignment="1" applyProtection="1">
      <alignment horizontal="center" vertical="center" wrapText="1"/>
      <protection locked="0"/>
    </xf>
    <xf numFmtId="168" fontId="29" fillId="0" borderId="1" xfId="0" applyNumberFormat="1" applyFont="1" applyBorder="1" applyAlignment="1" applyProtection="1">
      <alignment horizontal="center" vertical="center" wrapText="1"/>
      <protection locked="0"/>
    </xf>
    <xf numFmtId="166" fontId="30" fillId="0" borderId="1" xfId="2" applyNumberFormat="1" applyFont="1" applyBorder="1" applyAlignment="1" applyProtection="1">
      <alignment horizontal="center" vertical="center"/>
      <protection locked="0"/>
    </xf>
    <xf numFmtId="0" fontId="29" fillId="0" borderId="0" xfId="0" applyFont="1" applyProtection="1">
      <protection hidden="1"/>
    </xf>
    <xf numFmtId="0" fontId="34" fillId="0" borderId="0" xfId="0" applyFont="1" applyProtection="1">
      <protection hidden="1"/>
    </xf>
    <xf numFmtId="0" fontId="34" fillId="0" borderId="0" xfId="0" applyFont="1" applyBorder="1" applyProtection="1">
      <protection hidden="1"/>
    </xf>
    <xf numFmtId="0" fontId="35" fillId="0" borderId="0" xfId="0" applyFont="1" applyBorder="1" applyAlignment="1" applyProtection="1">
      <alignment horizontal="right"/>
      <protection hidden="1"/>
    </xf>
    <xf numFmtId="0" fontId="34" fillId="0" borderId="0" xfId="0" applyFont="1" applyAlignment="1" applyProtection="1">
      <alignment horizontal="right"/>
      <protection hidden="1"/>
    </xf>
    <xf numFmtId="0" fontId="34" fillId="0" borderId="0" xfId="0" applyFont="1" applyProtection="1">
      <protection locked="0"/>
    </xf>
    <xf numFmtId="4" fontId="34" fillId="0" borderId="0" xfId="0" applyNumberFormat="1" applyFont="1" applyBorder="1" applyAlignment="1" applyProtection="1">
      <alignment horizontal="left" vertical="top" wrapText="1"/>
      <protection locked="0"/>
    </xf>
    <xf numFmtId="4" fontId="34" fillId="0" borderId="0" xfId="0" applyNumberFormat="1" applyFont="1" applyBorder="1" applyAlignment="1" applyProtection="1">
      <alignment horizontal="left" vertical="top"/>
      <protection locked="0"/>
    </xf>
    <xf numFmtId="4" fontId="34" fillId="0" borderId="0" xfId="0" applyNumberFormat="1" applyFont="1" applyBorder="1" applyAlignment="1" applyProtection="1">
      <alignment horizontal="center" vertical="center" wrapText="1"/>
      <protection locked="0"/>
    </xf>
    <xf numFmtId="4" fontId="34" fillId="0" borderId="0" xfId="0" applyNumberFormat="1" applyFont="1" applyBorder="1" applyAlignment="1" applyProtection="1">
      <alignment horizontal="left" vertical="center"/>
      <protection locked="0"/>
    </xf>
    <xf numFmtId="4" fontId="34" fillId="0" borderId="0" xfId="0" applyNumberFormat="1" applyFont="1" applyBorder="1" applyAlignment="1" applyProtection="1">
      <alignment horizontal="left" vertical="top"/>
      <protection hidden="1"/>
    </xf>
    <xf numFmtId="4" fontId="34" fillId="0" borderId="0" xfId="0" applyNumberFormat="1" applyFont="1" applyBorder="1" applyAlignment="1" applyProtection="1">
      <alignment horizontal="center" vertical="center"/>
      <protection locked="0"/>
    </xf>
    <xf numFmtId="0" fontId="37" fillId="0" borderId="0" xfId="0" applyFont="1" applyAlignment="1" applyProtection="1">
      <alignment horizontal="right" vertical="top" wrapText="1"/>
      <protection hidden="1"/>
    </xf>
    <xf numFmtId="0" fontId="30" fillId="0" borderId="0" xfId="0" applyFont="1" applyBorder="1" applyAlignment="1" applyProtection="1">
      <alignment horizontal="right" vertical="center" wrapText="1"/>
      <protection hidden="1"/>
    </xf>
    <xf numFmtId="4" fontId="37" fillId="0" borderId="0" xfId="0" applyNumberFormat="1" applyFont="1" applyBorder="1" applyAlignment="1" applyProtection="1">
      <alignment horizontal="center" vertical="center" wrapText="1"/>
      <protection locked="0"/>
    </xf>
    <xf numFmtId="4" fontId="36" fillId="0" borderId="0" xfId="0" applyNumberFormat="1" applyFont="1" applyBorder="1" applyAlignment="1" applyProtection="1">
      <alignment horizontal="left" vertical="center" wrapText="1"/>
      <protection locked="0"/>
    </xf>
    <xf numFmtId="4" fontId="38" fillId="0" borderId="0" xfId="0" applyNumberFormat="1" applyFont="1" applyBorder="1" applyAlignment="1" applyProtection="1">
      <alignment horizontal="center" vertical="center" wrapText="1"/>
      <protection locked="0"/>
    </xf>
    <xf numFmtId="9" fontId="36" fillId="0" borderId="1" xfId="1" applyFont="1" applyBorder="1" applyAlignment="1" applyProtection="1">
      <alignment horizontal="center" vertical="center" wrapText="1"/>
      <protection locked="0"/>
    </xf>
    <xf numFmtId="4" fontId="39" fillId="0" borderId="10" xfId="0" applyNumberFormat="1" applyFont="1" applyBorder="1" applyAlignment="1" applyProtection="1">
      <alignment horizontal="center" vertical="center" wrapText="1"/>
      <protection locked="0"/>
    </xf>
    <xf numFmtId="4" fontId="39" fillId="0" borderId="11" xfId="0" applyNumberFormat="1" applyFont="1" applyBorder="1" applyAlignment="1" applyProtection="1">
      <alignment horizontal="center" vertical="center" wrapText="1"/>
      <protection locked="0"/>
    </xf>
    <xf numFmtId="4" fontId="37" fillId="0" borderId="1" xfId="0" applyNumberFormat="1" applyFont="1" applyBorder="1" applyAlignment="1" applyProtection="1">
      <alignment horizontal="center" vertical="center" wrapText="1"/>
      <protection locked="0"/>
    </xf>
    <xf numFmtId="4" fontId="36" fillId="0" borderId="1" xfId="0" applyNumberFormat="1" applyFont="1" applyBorder="1" applyAlignment="1" applyProtection="1">
      <alignment horizontal="center" vertical="center" wrapText="1"/>
      <protection locked="0"/>
    </xf>
    <xf numFmtId="4" fontId="39" fillId="0" borderId="10" xfId="0" applyNumberFormat="1" applyFont="1" applyBorder="1" applyAlignment="1" applyProtection="1">
      <alignment horizontal="left" vertical="center" wrapText="1"/>
      <protection locked="0"/>
    </xf>
    <xf numFmtId="4" fontId="34" fillId="0" borderId="0" xfId="0" applyNumberFormat="1" applyFont="1" applyBorder="1" applyAlignment="1" applyProtection="1">
      <alignment horizontal="left" vertical="center" wrapText="1"/>
      <protection locked="0"/>
    </xf>
    <xf numFmtId="0" fontId="40" fillId="0" borderId="0" xfId="0" applyFont="1" applyProtection="1">
      <protection hidden="1"/>
    </xf>
    <xf numFmtId="10" fontId="38" fillId="0" borderId="1" xfId="1" applyNumberFormat="1" applyFont="1" applyFill="1" applyBorder="1" applyAlignment="1" applyProtection="1">
      <alignment horizontal="center" vertical="center"/>
      <protection hidden="1"/>
    </xf>
    <xf numFmtId="0" fontId="37" fillId="0" borderId="0" xfId="0" applyFont="1" applyBorder="1" applyAlignment="1" applyProtection="1">
      <alignment horizontal="right" vertical="center"/>
      <protection hidden="1"/>
    </xf>
    <xf numFmtId="0" fontId="33" fillId="0" borderId="0" xfId="0" applyFont="1" applyBorder="1" applyAlignment="1" applyProtection="1">
      <alignment horizontal="center"/>
      <protection hidden="1"/>
    </xf>
    <xf numFmtId="0" fontId="42" fillId="0" borderId="0" xfId="0" applyFont="1" applyProtection="1">
      <protection hidden="1"/>
    </xf>
    <xf numFmtId="0" fontId="41" fillId="13" borderId="1" xfId="0" applyFont="1" applyFill="1" applyBorder="1" applyAlignment="1" applyProtection="1">
      <alignment horizontal="center" vertical="center"/>
      <protection hidden="1"/>
    </xf>
    <xf numFmtId="0" fontId="30" fillId="14" borderId="1" xfId="0" applyFont="1" applyFill="1" applyBorder="1" applyAlignment="1" applyProtection="1">
      <alignment horizontal="center" vertical="center" wrapText="1"/>
      <protection hidden="1"/>
    </xf>
    <xf numFmtId="0" fontId="30" fillId="14" borderId="1" xfId="0" applyFont="1" applyFill="1" applyBorder="1" applyAlignment="1" applyProtection="1">
      <alignment horizontal="center" vertical="center"/>
      <protection hidden="1"/>
    </xf>
    <xf numFmtId="166" fontId="30" fillId="14" borderId="1" xfId="0" applyNumberFormat="1" applyFont="1" applyFill="1" applyBorder="1" applyAlignment="1" applyProtection="1">
      <alignment horizontal="center" vertical="center"/>
      <protection hidden="1"/>
    </xf>
    <xf numFmtId="166" fontId="29" fillId="14" borderId="1" xfId="0" applyNumberFormat="1" applyFont="1" applyFill="1" applyBorder="1" applyAlignment="1" applyProtection="1">
      <alignment horizontal="center" vertical="center"/>
      <protection hidden="1"/>
    </xf>
    <xf numFmtId="4" fontId="36" fillId="0" borderId="0" xfId="0" applyNumberFormat="1" applyFont="1" applyBorder="1" applyAlignment="1" applyProtection="1">
      <alignment horizontal="left" vertical="top" wrapText="1"/>
      <protection locked="0"/>
    </xf>
    <xf numFmtId="0" fontId="41" fillId="13" borderId="1" xfId="0" applyFont="1" applyFill="1" applyBorder="1" applyAlignment="1" applyProtection="1">
      <alignment horizontal="left" vertical="center" wrapText="1"/>
      <protection hidden="1"/>
    </xf>
    <xf numFmtId="0" fontId="41" fillId="13" borderId="1" xfId="0" applyFont="1" applyFill="1" applyBorder="1" applyAlignment="1" applyProtection="1">
      <alignment horizontal="left" vertical="center"/>
      <protection hidden="1"/>
    </xf>
    <xf numFmtId="0" fontId="41" fillId="13" borderId="1" xfId="0" applyFont="1" applyFill="1" applyBorder="1" applyAlignment="1" applyProtection="1">
      <alignment horizontal="left"/>
      <protection hidden="1"/>
    </xf>
    <xf numFmtId="4" fontId="41" fillId="13" borderId="1" xfId="0" applyNumberFormat="1" applyFont="1" applyFill="1" applyBorder="1" applyAlignment="1" applyProtection="1">
      <alignment horizontal="center" vertical="center" wrapText="1"/>
      <protection hidden="1"/>
    </xf>
    <xf numFmtId="4" fontId="41" fillId="13" borderId="1" xfId="0" applyNumberFormat="1" applyFont="1" applyFill="1" applyBorder="1" applyAlignment="1" applyProtection="1">
      <alignment horizontal="center" vertical="center" wrapText="1"/>
      <protection locked="0"/>
    </xf>
    <xf numFmtId="0" fontId="34" fillId="0" borderId="0" xfId="0" applyFont="1" applyAlignment="1" applyProtection="1">
      <alignment horizontal="left"/>
      <protection hidden="1"/>
    </xf>
    <xf numFmtId="4" fontId="37" fillId="0" borderId="0" xfId="0" applyNumberFormat="1" applyFont="1" applyBorder="1" applyAlignment="1" applyProtection="1">
      <alignment horizontal="left" vertical="center" wrapText="1"/>
      <protection locked="0"/>
    </xf>
    <xf numFmtId="4" fontId="41" fillId="13" borderId="1" xfId="0" applyNumberFormat="1" applyFont="1" applyFill="1" applyBorder="1" applyAlignment="1" applyProtection="1">
      <alignment horizontal="left" vertical="center" wrapText="1"/>
      <protection hidden="1"/>
    </xf>
    <xf numFmtId="0" fontId="41" fillId="13" borderId="1" xfId="0" applyFont="1" applyFill="1" applyBorder="1" applyAlignment="1" applyProtection="1">
      <alignment horizontal="left" vertical="top" wrapText="1"/>
      <protection hidden="1"/>
    </xf>
    <xf numFmtId="0" fontId="45" fillId="0" borderId="8" xfId="0" applyFont="1" applyFill="1" applyBorder="1" applyAlignment="1" applyProtection="1">
      <alignment vertical="center" wrapText="1"/>
      <protection hidden="1"/>
    </xf>
    <xf numFmtId="0" fontId="44" fillId="0" borderId="0" xfId="0" applyFont="1" applyFill="1" applyBorder="1" applyAlignment="1" applyProtection="1">
      <alignment vertical="center" wrapText="1"/>
      <protection hidden="1"/>
    </xf>
    <xf numFmtId="3" fontId="41" fillId="13" borderId="1" xfId="0" applyNumberFormat="1" applyFont="1" applyFill="1" applyBorder="1" applyAlignment="1" applyProtection="1">
      <alignment horizontal="center" vertical="center"/>
      <protection hidden="1"/>
    </xf>
    <xf numFmtId="3" fontId="45" fillId="13" borderId="1" xfId="0" applyNumberFormat="1" applyFont="1" applyFill="1" applyBorder="1" applyAlignment="1" applyProtection="1">
      <alignment horizontal="center" vertical="center" wrapText="1"/>
      <protection hidden="1"/>
    </xf>
    <xf numFmtId="4" fontId="41" fillId="13" borderId="0" xfId="0" applyNumberFormat="1" applyFont="1" applyFill="1" applyBorder="1" applyAlignment="1" applyProtection="1">
      <alignment horizontal="left" vertical="center" wrapText="1"/>
      <protection hidden="1"/>
    </xf>
    <xf numFmtId="0" fontId="46" fillId="0" borderId="0" xfId="0" applyFont="1" applyProtection="1">
      <protection hidden="1"/>
    </xf>
    <xf numFmtId="0" fontId="36" fillId="0" borderId="0" xfId="0" applyFont="1" applyProtection="1">
      <protection hidden="1"/>
    </xf>
    <xf numFmtId="0" fontId="34" fillId="0" borderId="1" xfId="0" applyFont="1" applyBorder="1" applyAlignment="1" applyProtection="1">
      <alignment horizontal="center" vertical="center"/>
      <protection hidden="1"/>
    </xf>
    <xf numFmtId="0" fontId="36" fillId="0" borderId="0" xfId="0" applyFont="1" applyBorder="1" applyAlignment="1" applyProtection="1">
      <alignment horizontal="center"/>
      <protection hidden="1"/>
    </xf>
    <xf numFmtId="0" fontId="36" fillId="0" borderId="0" xfId="0" applyFont="1" applyBorder="1" applyProtection="1">
      <protection hidden="1"/>
    </xf>
    <xf numFmtId="0" fontId="38" fillId="15" borderId="1" xfId="0" applyFont="1" applyFill="1" applyBorder="1" applyAlignment="1" applyProtection="1">
      <alignment horizontal="center" vertical="center"/>
      <protection hidden="1"/>
    </xf>
    <xf numFmtId="0" fontId="36" fillId="15" borderId="1" xfId="0" applyFont="1" applyFill="1" applyBorder="1" applyAlignment="1" applyProtection="1">
      <alignment horizontal="center"/>
      <protection hidden="1"/>
    </xf>
    <xf numFmtId="0" fontId="36" fillId="15" borderId="1" xfId="0" applyFont="1" applyFill="1" applyBorder="1" applyAlignment="1" applyProtection="1">
      <alignment horizontal="center" vertical="center"/>
      <protection hidden="1"/>
    </xf>
    <xf numFmtId="0" fontId="42" fillId="15" borderId="0" xfId="0" applyFont="1" applyFill="1" applyProtection="1">
      <protection hidden="1"/>
    </xf>
    <xf numFmtId="166" fontId="30" fillId="15" borderId="1" xfId="0" applyNumberFormat="1" applyFont="1" applyFill="1" applyBorder="1" applyAlignment="1" applyProtection="1">
      <alignment horizontal="center" vertical="center"/>
      <protection hidden="1"/>
    </xf>
    <xf numFmtId="10" fontId="48" fillId="16" borderId="1" xfId="1" applyNumberFormat="1" applyFont="1" applyFill="1" applyBorder="1" applyAlignment="1" applyProtection="1">
      <alignment horizontal="center" vertical="center"/>
      <protection hidden="1"/>
    </xf>
    <xf numFmtId="4" fontId="34" fillId="0" borderId="0" xfId="0" applyNumberFormat="1" applyFont="1" applyBorder="1" applyAlignment="1" applyProtection="1">
      <alignment horizontal="center" vertical="justify" wrapText="1"/>
    </xf>
    <xf numFmtId="1" fontId="36" fillId="0" borderId="1" xfId="0" applyNumberFormat="1" applyFont="1" applyBorder="1" applyAlignment="1" applyProtection="1">
      <alignment horizontal="center" vertical="center" wrapText="1"/>
      <protection locked="0"/>
    </xf>
    <xf numFmtId="0" fontId="39" fillId="0" borderId="1" xfId="0" applyFont="1" applyBorder="1" applyAlignment="1" applyProtection="1">
      <alignment horizontal="center" vertical="center"/>
      <protection hidden="1"/>
    </xf>
    <xf numFmtId="4" fontId="39" fillId="0" borderId="1" xfId="0" applyNumberFormat="1" applyFont="1" applyBorder="1" applyAlignment="1" applyProtection="1">
      <alignment horizontal="center" vertical="center" wrapText="1"/>
      <protection locked="0"/>
    </xf>
    <xf numFmtId="4" fontId="34" fillId="0" borderId="1" xfId="0" applyNumberFormat="1" applyFont="1" applyBorder="1" applyAlignment="1" applyProtection="1">
      <alignment horizontal="center" vertical="center"/>
      <protection locked="0"/>
    </xf>
    <xf numFmtId="0" fontId="30" fillId="0" borderId="0" xfId="0" applyFont="1" applyProtection="1">
      <protection hidden="1"/>
    </xf>
    <xf numFmtId="0" fontId="50" fillId="0" borderId="0" xfId="0" applyFont="1" applyProtection="1">
      <protection hidden="1"/>
    </xf>
    <xf numFmtId="0" fontId="37" fillId="0" borderId="0" xfId="0" applyFont="1" applyBorder="1" applyAlignment="1" applyProtection="1">
      <alignment vertical="center"/>
      <protection hidden="1"/>
    </xf>
    <xf numFmtId="0" fontId="37" fillId="0" borderId="1" xfId="0" applyFont="1" applyBorder="1" applyAlignment="1" applyProtection="1">
      <alignment horizontal="center" vertical="center"/>
      <protection hidden="1"/>
    </xf>
    <xf numFmtId="3" fontId="34" fillId="0" borderId="0" xfId="0" applyNumberFormat="1" applyFont="1" applyBorder="1" applyAlignment="1" applyProtection="1">
      <alignment horizontal="center" vertical="center" wrapText="1"/>
      <protection locked="0"/>
    </xf>
    <xf numFmtId="0" fontId="37" fillId="0" borderId="1" xfId="0" applyFont="1" applyBorder="1" applyAlignment="1" applyProtection="1">
      <alignment horizontal="center" vertical="center"/>
      <protection hidden="1"/>
    </xf>
    <xf numFmtId="4" fontId="34" fillId="0" borderId="0" xfId="0" applyNumberFormat="1" applyFont="1" applyBorder="1" applyAlignment="1" applyProtection="1">
      <alignment horizontal="left" vertical="justify" wrapText="1"/>
    </xf>
    <xf numFmtId="4" fontId="34" fillId="0" borderId="0" xfId="0" applyNumberFormat="1" applyFont="1" applyBorder="1" applyAlignment="1" applyProtection="1">
      <alignment horizontal="center" vertical="justify" wrapText="1"/>
    </xf>
    <xf numFmtId="4" fontId="34" fillId="0" borderId="0" xfId="0" applyNumberFormat="1" applyFont="1" applyBorder="1" applyAlignment="1" applyProtection="1">
      <alignment horizontal="left" vertical="center" wrapText="1"/>
      <protection locked="0"/>
    </xf>
    <xf numFmtId="0" fontId="41" fillId="13" borderId="1" xfId="0" applyFont="1" applyFill="1" applyBorder="1" applyAlignment="1" applyProtection="1">
      <alignment horizontal="center" vertical="center" wrapText="1"/>
      <protection hidden="1"/>
    </xf>
    <xf numFmtId="0" fontId="41" fillId="13" borderId="0" xfId="0" applyFont="1" applyFill="1" applyBorder="1" applyAlignment="1" applyProtection="1">
      <alignment horizontal="center" vertical="center" wrapText="1"/>
      <protection hidden="1"/>
    </xf>
    <xf numFmtId="0" fontId="36" fillId="0" borderId="1" xfId="0" applyFont="1" applyBorder="1" applyAlignment="1" applyProtection="1">
      <alignment horizontal="center" vertical="center" wrapText="1"/>
      <protection hidden="1"/>
    </xf>
    <xf numFmtId="10" fontId="48" fillId="16" borderId="1" xfId="0" applyNumberFormat="1" applyFont="1" applyFill="1" applyBorder="1" applyAlignment="1" applyProtection="1">
      <alignment horizontal="center" vertical="center"/>
      <protection hidden="1"/>
    </xf>
    <xf numFmtId="0" fontId="41" fillId="13" borderId="10" xfId="0" applyFont="1" applyFill="1" applyBorder="1" applyAlignment="1" applyProtection="1">
      <alignment horizontal="center" vertical="center"/>
      <protection hidden="1"/>
    </xf>
    <xf numFmtId="0" fontId="41" fillId="13" borderId="11" xfId="0" applyFont="1" applyFill="1" applyBorder="1" applyAlignment="1" applyProtection="1">
      <alignment horizontal="center" vertical="center"/>
      <protection hidden="1"/>
    </xf>
    <xf numFmtId="0" fontId="41" fillId="13" borderId="12" xfId="0" applyFont="1" applyFill="1" applyBorder="1" applyAlignment="1" applyProtection="1">
      <alignment horizontal="center" vertical="center"/>
      <protection hidden="1"/>
    </xf>
    <xf numFmtId="4" fontId="29" fillId="0" borderId="1" xfId="0" applyNumberFormat="1" applyFont="1" applyBorder="1" applyAlignment="1" applyProtection="1">
      <alignment horizontal="left" vertical="center" wrapText="1"/>
      <protection locked="0"/>
    </xf>
    <xf numFmtId="0" fontId="30" fillId="14" borderId="10" xfId="0" applyFont="1" applyFill="1" applyBorder="1" applyAlignment="1" applyProtection="1">
      <alignment horizontal="left" vertical="center" wrapText="1"/>
      <protection hidden="1"/>
    </xf>
    <xf numFmtId="0" fontId="30" fillId="14" borderId="11" xfId="0" applyFont="1" applyFill="1" applyBorder="1" applyAlignment="1" applyProtection="1">
      <alignment horizontal="left" vertical="center" wrapText="1"/>
      <protection hidden="1"/>
    </xf>
    <xf numFmtId="0" fontId="30" fillId="14" borderId="12" xfId="0" applyFont="1" applyFill="1" applyBorder="1" applyAlignment="1" applyProtection="1">
      <alignment horizontal="left" vertical="center" wrapText="1"/>
      <protection hidden="1"/>
    </xf>
    <xf numFmtId="0" fontId="30" fillId="15" borderId="1" xfId="0" applyFont="1" applyFill="1" applyBorder="1" applyAlignment="1" applyProtection="1">
      <alignment horizontal="right" vertical="center"/>
      <protection hidden="1"/>
    </xf>
    <xf numFmtId="4" fontId="34" fillId="0" borderId="0" xfId="0" applyNumberFormat="1" applyFont="1" applyBorder="1" applyAlignment="1" applyProtection="1">
      <alignment horizontal="center" vertical="center" wrapText="1"/>
      <protection locked="0"/>
    </xf>
    <xf numFmtId="0" fontId="30" fillId="14" borderId="10" xfId="0" applyFont="1" applyFill="1" applyBorder="1" applyAlignment="1" applyProtection="1">
      <alignment horizontal="left" vertical="center"/>
      <protection hidden="1"/>
    </xf>
    <xf numFmtId="0" fontId="30" fillId="14" borderId="11" xfId="0" applyFont="1" applyFill="1" applyBorder="1" applyAlignment="1" applyProtection="1">
      <alignment horizontal="left" vertical="center"/>
      <protection hidden="1"/>
    </xf>
    <xf numFmtId="0" fontId="30" fillId="14" borderId="12" xfId="0" applyFont="1" applyFill="1" applyBorder="1" applyAlignment="1" applyProtection="1">
      <alignment horizontal="left" vertical="center"/>
      <protection hidden="1"/>
    </xf>
    <xf numFmtId="4" fontId="29" fillId="0" borderId="2" xfId="0" applyNumberFormat="1" applyFont="1" applyBorder="1" applyAlignment="1" applyProtection="1">
      <alignment horizontal="left" vertical="center" wrapText="1"/>
      <protection locked="0"/>
    </xf>
    <xf numFmtId="4" fontId="29" fillId="0" borderId="3" xfId="0" applyNumberFormat="1" applyFont="1" applyBorder="1" applyAlignment="1" applyProtection="1">
      <alignment horizontal="left" vertical="center" wrapText="1"/>
      <protection locked="0"/>
    </xf>
    <xf numFmtId="4" fontId="29" fillId="0" borderId="4" xfId="0" applyNumberFormat="1" applyFont="1" applyBorder="1" applyAlignment="1" applyProtection="1">
      <alignment horizontal="left" vertical="center" wrapText="1"/>
      <protection locked="0"/>
    </xf>
    <xf numFmtId="4" fontId="29" fillId="0" borderId="8" xfId="0" applyNumberFormat="1" applyFont="1" applyBorder="1" applyAlignment="1" applyProtection="1">
      <alignment horizontal="left" vertical="center" wrapText="1"/>
      <protection locked="0"/>
    </xf>
    <xf numFmtId="4" fontId="29" fillId="0" borderId="0" xfId="0" applyNumberFormat="1" applyFont="1" applyBorder="1" applyAlignment="1" applyProtection="1">
      <alignment horizontal="left" vertical="center" wrapText="1"/>
      <protection locked="0"/>
    </xf>
    <xf numFmtId="4" fontId="29" fillId="0" borderId="9" xfId="0" applyNumberFormat="1" applyFont="1" applyBorder="1" applyAlignment="1" applyProtection="1">
      <alignment horizontal="left" vertical="center" wrapText="1"/>
      <protection locked="0"/>
    </xf>
    <xf numFmtId="4" fontId="29" fillId="0" borderId="5" xfId="0" applyNumberFormat="1" applyFont="1" applyBorder="1" applyAlignment="1" applyProtection="1">
      <alignment horizontal="left" vertical="center" wrapText="1"/>
      <protection locked="0"/>
    </xf>
    <xf numFmtId="4" fontId="29" fillId="0" borderId="6" xfId="0" applyNumberFormat="1" applyFont="1" applyBorder="1" applyAlignment="1" applyProtection="1">
      <alignment horizontal="left" vertical="center" wrapText="1"/>
      <protection locked="0"/>
    </xf>
    <xf numFmtId="4" fontId="29" fillId="0" borderId="7" xfId="0" applyNumberFormat="1" applyFont="1" applyBorder="1" applyAlignment="1" applyProtection="1">
      <alignment horizontal="left" vertical="center" wrapText="1"/>
      <protection locked="0"/>
    </xf>
    <xf numFmtId="1" fontId="36" fillId="0" borderId="1" xfId="0" applyNumberFormat="1" applyFont="1" applyBorder="1" applyAlignment="1" applyProtection="1">
      <alignment horizontal="left" vertical="center" wrapText="1"/>
      <protection locked="0"/>
    </xf>
    <xf numFmtId="166" fontId="36" fillId="0" borderId="11" xfId="0" applyNumberFormat="1" applyFont="1" applyBorder="1" applyAlignment="1" applyProtection="1">
      <alignment horizontal="center" vertical="center"/>
      <protection hidden="1"/>
    </xf>
    <xf numFmtId="166" fontId="36" fillId="0" borderId="12" xfId="0" applyNumberFormat="1" applyFont="1" applyBorder="1" applyAlignment="1" applyProtection="1">
      <alignment horizontal="center" vertical="center"/>
      <protection hidden="1"/>
    </xf>
    <xf numFmtId="4" fontId="36" fillId="0" borderId="1" xfId="0" applyNumberFormat="1" applyFont="1" applyBorder="1" applyAlignment="1" applyProtection="1">
      <alignment vertical="center" wrapText="1"/>
      <protection locked="0"/>
    </xf>
    <xf numFmtId="0" fontId="41" fillId="13" borderId="2" xfId="0" applyFont="1" applyFill="1" applyBorder="1" applyAlignment="1" applyProtection="1">
      <alignment horizontal="center" vertical="center"/>
      <protection hidden="1"/>
    </xf>
    <xf numFmtId="0" fontId="41" fillId="13" borderId="3" xfId="0" applyFont="1" applyFill="1" applyBorder="1" applyAlignment="1" applyProtection="1">
      <alignment horizontal="center" vertical="center"/>
      <protection hidden="1"/>
    </xf>
    <xf numFmtId="0" fontId="41" fillId="13" borderId="4" xfId="0" applyFont="1" applyFill="1" applyBorder="1" applyAlignment="1" applyProtection="1">
      <alignment horizontal="center" vertical="center"/>
      <protection hidden="1"/>
    </xf>
    <xf numFmtId="0" fontId="41" fillId="13" borderId="8" xfId="0" applyFont="1" applyFill="1" applyBorder="1" applyAlignment="1" applyProtection="1">
      <alignment horizontal="center" vertical="center"/>
      <protection hidden="1"/>
    </xf>
    <xf numFmtId="0" fontId="41" fillId="13" borderId="0" xfId="0" applyFont="1" applyFill="1" applyBorder="1" applyAlignment="1" applyProtection="1">
      <alignment horizontal="center" vertical="center"/>
      <protection hidden="1"/>
    </xf>
    <xf numFmtId="0" fontId="41" fillId="13" borderId="9" xfId="0" applyFont="1" applyFill="1" applyBorder="1" applyAlignment="1" applyProtection="1">
      <alignment horizontal="center" vertical="center"/>
      <protection hidden="1"/>
    </xf>
    <xf numFmtId="0" fontId="41" fillId="13" borderId="5" xfId="0" applyFont="1" applyFill="1" applyBorder="1" applyAlignment="1" applyProtection="1">
      <alignment horizontal="center" vertical="center"/>
      <protection hidden="1"/>
    </xf>
    <xf numFmtId="0" fontId="41" fillId="13" borderId="6" xfId="0" applyFont="1" applyFill="1" applyBorder="1" applyAlignment="1" applyProtection="1">
      <alignment horizontal="center" vertical="center"/>
      <protection hidden="1"/>
    </xf>
    <xf numFmtId="0" fontId="41" fillId="13" borderId="7" xfId="0" applyFont="1" applyFill="1" applyBorder="1" applyAlignment="1" applyProtection="1">
      <alignment horizontal="center" vertical="center"/>
      <protection hidden="1"/>
    </xf>
    <xf numFmtId="0" fontId="34" fillId="0" borderId="0" xfId="0" applyFont="1" applyBorder="1" applyAlignment="1" applyProtection="1">
      <alignment horizontal="center" wrapText="1"/>
      <protection hidden="1"/>
    </xf>
    <xf numFmtId="0" fontId="33" fillId="0" borderId="3" xfId="0" applyFont="1" applyBorder="1" applyAlignment="1" applyProtection="1">
      <alignment horizontal="center"/>
      <protection hidden="1"/>
    </xf>
    <xf numFmtId="4" fontId="34" fillId="0" borderId="0" xfId="0" applyNumberFormat="1" applyFont="1" applyFill="1" applyBorder="1" applyAlignment="1" applyProtection="1">
      <alignment horizontal="left" vertical="center" wrapText="1"/>
      <protection locked="0"/>
    </xf>
    <xf numFmtId="0" fontId="35" fillId="0" borderId="0" xfId="0" applyFont="1" applyBorder="1" applyAlignment="1" applyProtection="1">
      <alignment horizontal="center"/>
      <protection hidden="1"/>
    </xf>
    <xf numFmtId="4" fontId="34" fillId="0" borderId="0" xfId="0" applyNumberFormat="1" applyFont="1" applyFill="1" applyBorder="1" applyAlignment="1" applyProtection="1">
      <alignment horizontal="right" vertical="center"/>
      <protection locked="0"/>
    </xf>
    <xf numFmtId="0" fontId="34" fillId="0" borderId="0" xfId="0" applyFont="1" applyAlignment="1" applyProtection="1">
      <alignment horizontal="left" vertical="center" wrapText="1"/>
      <protection hidden="1"/>
    </xf>
    <xf numFmtId="169" fontId="34" fillId="0" borderId="0" xfId="0" applyNumberFormat="1" applyFont="1" applyBorder="1" applyAlignment="1" applyProtection="1">
      <alignment horizontal="center" vertical="center" wrapText="1"/>
      <protection locked="0"/>
    </xf>
    <xf numFmtId="4" fontId="36" fillId="0" borderId="1" xfId="0" applyNumberFormat="1" applyFont="1" applyBorder="1" applyAlignment="1" applyProtection="1">
      <alignment horizontal="left" vertical="center" wrapText="1"/>
      <protection locked="0"/>
    </xf>
    <xf numFmtId="4" fontId="36" fillId="0" borderId="10" xfId="0" applyNumberFormat="1" applyFont="1" applyBorder="1" applyAlignment="1" applyProtection="1">
      <alignment horizontal="left" vertical="center" wrapText="1"/>
      <protection locked="0"/>
    </xf>
    <xf numFmtId="4" fontId="36" fillId="0" borderId="12" xfId="0" applyNumberFormat="1" applyFont="1" applyBorder="1" applyAlignment="1" applyProtection="1">
      <alignment horizontal="left" vertical="center" wrapText="1"/>
      <protection locked="0"/>
    </xf>
    <xf numFmtId="1" fontId="36" fillId="0" borderId="1" xfId="0" applyNumberFormat="1" applyFont="1" applyBorder="1" applyAlignment="1" applyProtection="1">
      <alignment horizontal="center" vertical="center" wrapText="1"/>
      <protection locked="0"/>
    </xf>
    <xf numFmtId="4" fontId="32" fillId="0" borderId="1" xfId="4" applyNumberFormat="1" applyBorder="1" applyAlignment="1" applyProtection="1">
      <alignment horizontal="left" vertical="center" wrapText="1"/>
      <protection locked="0"/>
    </xf>
    <xf numFmtId="0" fontId="41" fillId="13" borderId="1" xfId="0" applyFont="1" applyFill="1" applyBorder="1" applyAlignment="1" applyProtection="1">
      <alignment horizontal="center" vertical="center"/>
      <protection hidden="1"/>
    </xf>
    <xf numFmtId="4" fontId="36" fillId="0" borderId="11" xfId="0" applyNumberFormat="1" applyFont="1" applyBorder="1" applyAlignment="1" applyProtection="1">
      <alignment horizontal="left" vertical="center" wrapText="1"/>
      <protection locked="0"/>
    </xf>
    <xf numFmtId="0" fontId="43" fillId="13" borderId="0" xfId="0" applyFont="1" applyFill="1" applyAlignment="1" applyProtection="1">
      <alignment horizontal="center" vertical="center"/>
      <protection hidden="1"/>
    </xf>
    <xf numFmtId="0" fontId="41" fillId="13" borderId="9" xfId="0" applyFont="1" applyFill="1" applyBorder="1" applyAlignment="1" applyProtection="1">
      <alignment horizontal="center" vertical="center" wrapText="1"/>
      <protection hidden="1"/>
    </xf>
    <xf numFmtId="4" fontId="39" fillId="0" borderId="10" xfId="0" applyNumberFormat="1" applyFont="1" applyBorder="1" applyAlignment="1" applyProtection="1">
      <alignment horizontal="center" vertical="center" wrapText="1"/>
      <protection locked="0"/>
    </xf>
    <xf numFmtId="4" fontId="39" fillId="0" borderId="11" xfId="0" applyNumberFormat="1" applyFont="1" applyBorder="1" applyAlignment="1" applyProtection="1">
      <alignment horizontal="center" vertical="center" wrapText="1"/>
      <protection locked="0"/>
    </xf>
    <xf numFmtId="4" fontId="39" fillId="0" borderId="12" xfId="0" applyNumberFormat="1" applyFont="1" applyBorder="1" applyAlignment="1" applyProtection="1">
      <alignment horizontal="center" vertical="center" wrapText="1"/>
      <protection locked="0"/>
    </xf>
    <xf numFmtId="4" fontId="39" fillId="0" borderId="10" xfId="0" applyNumberFormat="1" applyFont="1" applyBorder="1" applyAlignment="1" applyProtection="1">
      <alignment horizontal="left" vertical="center" wrapText="1"/>
      <protection locked="0"/>
    </xf>
    <xf numFmtId="4" fontId="39" fillId="0" borderId="11" xfId="0" applyNumberFormat="1" applyFont="1" applyBorder="1" applyAlignment="1" applyProtection="1">
      <alignment horizontal="left" vertical="center" wrapText="1"/>
      <protection locked="0"/>
    </xf>
    <xf numFmtId="4" fontId="39" fillId="0" borderId="12" xfId="0" applyNumberFormat="1" applyFont="1" applyBorder="1" applyAlignment="1" applyProtection="1">
      <alignment horizontal="left" vertical="center" wrapText="1"/>
      <protection locked="0"/>
    </xf>
    <xf numFmtId="4" fontId="44" fillId="13" borderId="10" xfId="0" applyNumberFormat="1" applyFont="1" applyFill="1" applyBorder="1" applyAlignment="1" applyProtection="1">
      <alignment horizontal="center" vertical="center" wrapText="1"/>
      <protection hidden="1"/>
    </xf>
    <xf numFmtId="0" fontId="44" fillId="13" borderId="12" xfId="0" applyFont="1" applyFill="1" applyBorder="1" applyAlignment="1" applyProtection="1">
      <alignment horizontal="center" vertical="center" wrapText="1"/>
      <protection hidden="1"/>
    </xf>
    <xf numFmtId="0" fontId="41" fillId="13" borderId="13" xfId="0" applyFont="1" applyFill="1" applyBorder="1" applyAlignment="1" applyProtection="1">
      <alignment horizontal="center" vertical="center" wrapText="1"/>
      <protection hidden="1"/>
    </xf>
    <xf numFmtId="0" fontId="41" fillId="13" borderId="15" xfId="0" applyFont="1" applyFill="1" applyBorder="1" applyAlignment="1" applyProtection="1">
      <alignment horizontal="center" vertical="center" wrapText="1"/>
      <protection hidden="1"/>
    </xf>
    <xf numFmtId="0" fontId="41" fillId="13" borderId="14" xfId="0" applyFont="1" applyFill="1" applyBorder="1" applyAlignment="1" applyProtection="1">
      <alignment horizontal="center" vertical="center" wrapText="1"/>
      <protection hidden="1"/>
    </xf>
    <xf numFmtId="0" fontId="41" fillId="13" borderId="13" xfId="0" applyFont="1" applyFill="1" applyBorder="1" applyAlignment="1" applyProtection="1">
      <alignment horizontal="center" vertical="center"/>
      <protection hidden="1"/>
    </xf>
    <xf numFmtId="0" fontId="41" fillId="13" borderId="15" xfId="0" applyFont="1" applyFill="1" applyBorder="1" applyAlignment="1" applyProtection="1">
      <alignment horizontal="center" vertical="center"/>
      <protection hidden="1"/>
    </xf>
    <xf numFmtId="0" fontId="41" fillId="13" borderId="14" xfId="0" applyFont="1" applyFill="1" applyBorder="1" applyAlignment="1" applyProtection="1">
      <alignment horizontal="center" vertical="center"/>
      <protection hidden="1"/>
    </xf>
    <xf numFmtId="0" fontId="33" fillId="0" borderId="0" xfId="0" applyFont="1" applyBorder="1" applyAlignment="1" applyProtection="1">
      <alignment horizontal="center"/>
      <protection hidden="1"/>
    </xf>
    <xf numFmtId="4" fontId="39" fillId="0" borderId="1" xfId="0" applyNumberFormat="1" applyFont="1" applyBorder="1" applyAlignment="1" applyProtection="1">
      <alignment horizontal="left" vertical="center" wrapText="1"/>
      <protection locked="0"/>
    </xf>
    <xf numFmtId="0" fontId="36" fillId="15" borderId="2" xfId="0" applyFont="1" applyFill="1" applyBorder="1" applyAlignment="1" applyProtection="1">
      <alignment horizontal="left" vertical="center" wrapText="1"/>
      <protection hidden="1"/>
    </xf>
    <xf numFmtId="0" fontId="36" fillId="15" borderId="3" xfId="0" applyFont="1" applyFill="1" applyBorder="1" applyAlignment="1" applyProtection="1">
      <alignment horizontal="left" vertical="center"/>
      <protection hidden="1"/>
    </xf>
    <xf numFmtId="0" fontId="36" fillId="15" borderId="4" xfId="0" applyFont="1" applyFill="1" applyBorder="1" applyAlignment="1" applyProtection="1">
      <alignment horizontal="left" vertical="center"/>
      <protection hidden="1"/>
    </xf>
    <xf numFmtId="0" fontId="36" fillId="15" borderId="8" xfId="0" applyFont="1" applyFill="1" applyBorder="1" applyAlignment="1" applyProtection="1">
      <alignment horizontal="left" vertical="center"/>
      <protection hidden="1"/>
    </xf>
    <xf numFmtId="0" fontId="36" fillId="15" borderId="0" xfId="0" applyFont="1" applyFill="1" applyBorder="1" applyAlignment="1" applyProtection="1">
      <alignment horizontal="left" vertical="center"/>
      <protection hidden="1"/>
    </xf>
    <xf numFmtId="0" fontId="36" fillId="15" borderId="9" xfId="0" applyFont="1" applyFill="1" applyBorder="1" applyAlignment="1" applyProtection="1">
      <alignment horizontal="left" vertical="center"/>
      <protection hidden="1"/>
    </xf>
    <xf numFmtId="0" fontId="36" fillId="15" borderId="5" xfId="0" applyFont="1" applyFill="1" applyBorder="1" applyAlignment="1" applyProtection="1">
      <alignment horizontal="left" vertical="center"/>
      <protection hidden="1"/>
    </xf>
    <xf numFmtId="0" fontId="36" fillId="15" borderId="6" xfId="0" applyFont="1" applyFill="1" applyBorder="1" applyAlignment="1" applyProtection="1">
      <alignment horizontal="left" vertical="center"/>
      <protection hidden="1"/>
    </xf>
    <xf numFmtId="0" fontId="36" fillId="15" borderId="7" xfId="0" applyFont="1" applyFill="1" applyBorder="1" applyAlignment="1" applyProtection="1">
      <alignment horizontal="left" vertical="center"/>
      <protection hidden="1"/>
    </xf>
    <xf numFmtId="0" fontId="38" fillId="15" borderId="1" xfId="0" applyFont="1" applyFill="1" applyBorder="1" applyAlignment="1" applyProtection="1">
      <alignment horizontal="center"/>
      <protection hidden="1"/>
    </xf>
    <xf numFmtId="0" fontId="36" fillId="0" borderId="1" xfId="0" applyFont="1" applyBorder="1" applyAlignment="1" applyProtection="1">
      <alignment horizontal="center"/>
      <protection hidden="1"/>
    </xf>
    <xf numFmtId="0" fontId="10" fillId="4" borderId="24" xfId="0" applyFont="1" applyFill="1" applyBorder="1" applyAlignment="1" applyProtection="1">
      <alignment horizontal="center" vertical="center"/>
      <protection hidden="1"/>
    </xf>
    <xf numFmtId="0" fontId="10" fillId="4" borderId="25" xfId="0" applyFont="1" applyFill="1" applyBorder="1" applyAlignment="1" applyProtection="1">
      <alignment horizontal="center" vertical="center"/>
      <protection hidden="1"/>
    </xf>
    <xf numFmtId="0" fontId="10" fillId="4" borderId="26" xfId="0" applyFont="1" applyFill="1" applyBorder="1" applyAlignment="1" applyProtection="1">
      <alignment horizontal="center" vertical="center"/>
      <protection hidden="1"/>
    </xf>
    <xf numFmtId="0" fontId="1" fillId="0" borderId="30" xfId="0" applyFont="1" applyBorder="1" applyAlignment="1" applyProtection="1">
      <alignment horizontal="center"/>
      <protection hidden="1"/>
    </xf>
    <xf numFmtId="0" fontId="19" fillId="8" borderId="13" xfId="0" applyFont="1" applyFill="1" applyBorder="1" applyAlignment="1" applyProtection="1">
      <alignment horizontal="center" vertical="center" textRotation="90"/>
      <protection hidden="1"/>
    </xf>
    <xf numFmtId="0" fontId="19" fillId="8" borderId="15" xfId="0" applyFont="1" applyFill="1" applyBorder="1" applyAlignment="1" applyProtection="1">
      <alignment horizontal="center" vertical="center" textRotation="90"/>
      <protection hidden="1"/>
    </xf>
    <xf numFmtId="0" fontId="19" fillId="8" borderId="14" xfId="0" applyFont="1" applyFill="1" applyBorder="1" applyAlignment="1" applyProtection="1">
      <alignment horizontal="center" vertical="center" textRotation="90"/>
      <protection hidden="1"/>
    </xf>
    <xf numFmtId="0" fontId="19" fillId="12" borderId="13" xfId="0" applyFont="1" applyFill="1" applyBorder="1" applyAlignment="1" applyProtection="1">
      <alignment horizontal="center" vertical="center" textRotation="90"/>
      <protection hidden="1"/>
    </xf>
    <xf numFmtId="0" fontId="19" fillId="12" borderId="15" xfId="0" applyFont="1" applyFill="1" applyBorder="1" applyAlignment="1" applyProtection="1">
      <alignment horizontal="center" vertical="center" textRotation="90"/>
      <protection hidden="1"/>
    </xf>
    <xf numFmtId="0" fontId="19" fillId="12" borderId="14" xfId="0" applyFont="1" applyFill="1" applyBorder="1" applyAlignment="1" applyProtection="1">
      <alignment horizontal="center" vertical="center" textRotation="90"/>
      <protection hidden="1"/>
    </xf>
    <xf numFmtId="0" fontId="19" fillId="3" borderId="15" xfId="0" applyFont="1" applyFill="1" applyBorder="1" applyAlignment="1" applyProtection="1">
      <alignment horizontal="center" vertical="center" textRotation="90"/>
      <protection hidden="1"/>
    </xf>
  </cellXfs>
  <cellStyles count="5">
    <cellStyle name="Hipervínculo" xfId="4" builtinId="8"/>
    <cellStyle name="Millares" xfId="2" builtinId="3"/>
    <cellStyle name="Moneda" xfId="3" builtinId="4"/>
    <cellStyle name="Normal" xfId="0" builtinId="0"/>
    <cellStyle name="Porcentaje" xfId="1" builtinId="5"/>
  </cellStyles>
  <dxfs count="37">
    <dxf>
      <fill>
        <patternFill>
          <bgColor rgb="FFFFC000"/>
        </patternFill>
      </fill>
    </dxf>
    <dxf>
      <fill>
        <patternFill>
          <bgColor rgb="FFBDD7EE"/>
        </patternFill>
      </fill>
    </dxf>
    <dxf>
      <fill>
        <patternFill>
          <bgColor rgb="FFBDD7EE"/>
        </patternFill>
      </fill>
    </dxf>
    <dxf>
      <fill>
        <patternFill>
          <bgColor rgb="FFBDD7EE"/>
        </patternFill>
      </fill>
    </dxf>
    <dxf>
      <fill>
        <patternFill>
          <bgColor rgb="FFBDD7EE"/>
        </patternFill>
      </fill>
    </dxf>
    <dxf>
      <fill>
        <patternFill>
          <bgColor rgb="FFBDD7EE"/>
        </patternFill>
      </fill>
    </dxf>
    <dxf>
      <fill>
        <patternFill>
          <bgColor rgb="FFBDD7EE"/>
        </patternFill>
      </fill>
    </dxf>
    <dxf>
      <fill>
        <patternFill>
          <bgColor rgb="FFBDD7EE"/>
        </patternFill>
      </fill>
    </dxf>
    <dxf>
      <fill>
        <patternFill>
          <bgColor rgb="FFBDD7EE"/>
        </patternFill>
      </fill>
    </dxf>
    <dxf>
      <fill>
        <patternFill>
          <bgColor rgb="FFBDD7EE"/>
        </patternFill>
      </fill>
    </dxf>
    <dxf>
      <fill>
        <patternFill>
          <bgColor rgb="FFBDD7EE"/>
        </patternFill>
      </fill>
    </dxf>
    <dxf>
      <fill>
        <patternFill>
          <bgColor rgb="FFBDD7EE"/>
        </patternFill>
      </fill>
    </dxf>
    <dxf>
      <fill>
        <patternFill>
          <bgColor rgb="FFBDD7EE"/>
        </patternFill>
      </fill>
    </dxf>
    <dxf>
      <fill>
        <patternFill>
          <bgColor rgb="FFBDD7EE"/>
        </patternFill>
      </fill>
    </dxf>
    <dxf>
      <fill>
        <patternFill>
          <bgColor rgb="FFBDD7EE"/>
        </patternFill>
      </fill>
    </dxf>
    <dxf>
      <fill>
        <patternFill>
          <bgColor rgb="FFBDD7EE"/>
        </patternFill>
      </fill>
    </dxf>
    <dxf>
      <fill>
        <patternFill>
          <bgColor rgb="FFBDD7EE"/>
        </patternFill>
      </fill>
    </dxf>
    <dxf>
      <fill>
        <patternFill>
          <bgColor rgb="FFBDD7EE"/>
        </patternFill>
      </fill>
    </dxf>
    <dxf>
      <fill>
        <patternFill>
          <bgColor rgb="FFBDD7EE"/>
        </patternFill>
      </fill>
    </dxf>
    <dxf>
      <fill>
        <patternFill>
          <bgColor rgb="FFBDD7EE"/>
        </patternFill>
      </fill>
    </dxf>
    <dxf>
      <fill>
        <patternFill>
          <bgColor rgb="FFBDD7EE"/>
        </patternFill>
      </fill>
    </dxf>
    <dxf>
      <fill>
        <patternFill>
          <bgColor rgb="FFBDD7EE"/>
        </patternFill>
      </fill>
    </dxf>
    <dxf>
      <fill>
        <patternFill>
          <bgColor rgb="FFBDD7EE"/>
        </patternFill>
      </fill>
    </dxf>
    <dxf>
      <fill>
        <patternFill>
          <bgColor rgb="FFFFC000"/>
        </patternFill>
      </fill>
    </dxf>
    <dxf>
      <fill>
        <patternFill>
          <bgColor rgb="FFFFC000"/>
        </patternFill>
      </fill>
    </dxf>
    <dxf>
      <fill>
        <patternFill>
          <bgColor rgb="FFBDD7EE"/>
        </patternFill>
      </fill>
    </dxf>
    <dxf>
      <fill>
        <patternFill>
          <bgColor rgb="FFBDD7EE"/>
        </patternFill>
      </fill>
    </dxf>
    <dxf>
      <fill>
        <patternFill>
          <bgColor rgb="FFFFC000"/>
        </patternFill>
      </fill>
    </dxf>
    <dxf>
      <font>
        <b/>
        <i val="0"/>
        <color theme="1"/>
      </font>
      <fill>
        <patternFill>
          <bgColor rgb="FFFF0000"/>
        </patternFill>
      </fill>
    </dxf>
    <dxf>
      <font>
        <b/>
        <i val="0"/>
        <color theme="1"/>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BDD7EE"/>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colors>
    <mruColors>
      <color rgb="FFBDD7EE"/>
      <color rgb="FF66FF66"/>
      <color rgb="FF00FF00"/>
      <color rgb="FF005380"/>
      <color rgb="FF33CC33"/>
      <color rgb="FFFFFF99"/>
      <color rgb="FFFF99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2.png"/><Relationship Id="rId7" Type="http://schemas.openxmlformats.org/officeDocument/2006/relationships/image" Target="../media/image6.png"/><Relationship Id="rId2" Type="http://schemas.openxmlformats.org/officeDocument/2006/relationships/image" Target="../media/image1.png"/><Relationship Id="rId1" Type="http://schemas.openxmlformats.org/officeDocument/2006/relationships/hyperlink" Target="#MENU!A1"/><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71</xdr:row>
          <xdr:rowOff>304800</xdr:rowOff>
        </xdr:from>
        <xdr:to>
          <xdr:col>8</xdr:col>
          <xdr:colOff>381000</xdr:colOff>
          <xdr:row>73</xdr:row>
          <xdr:rowOff>76200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Generación de empleo para mujeres en procesos de producción y/o transformación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73</xdr:row>
          <xdr:rowOff>28575</xdr:rowOff>
        </xdr:from>
        <xdr:to>
          <xdr:col>7</xdr:col>
          <xdr:colOff>38100</xdr:colOff>
          <xdr:row>74</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Compras de producción a redes empresariales y/o otros productores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74</xdr:row>
          <xdr:rowOff>19050</xdr:rowOff>
        </xdr:from>
        <xdr:to>
          <xdr:col>8</xdr:col>
          <xdr:colOff>590550</xdr:colOff>
          <xdr:row>74</xdr:row>
          <xdr:rowOff>200025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Incremento de ventas con valor agregado (del postulante)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74</xdr:row>
          <xdr:rowOff>219075</xdr:rowOff>
        </xdr:from>
        <xdr:to>
          <xdr:col>8</xdr:col>
          <xdr:colOff>600075</xdr:colOff>
          <xdr:row>76</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Adopción de prácticas innovadoras ambientalmente sostenibles que mejora acceso a mercados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75</xdr:row>
          <xdr:rowOff>219075</xdr:rowOff>
        </xdr:from>
        <xdr:to>
          <xdr:col>8</xdr:col>
          <xdr:colOff>304800</xdr:colOff>
          <xdr:row>77</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Proveer servicios de asistencia técnica a quienes provean de materia prima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77</xdr:row>
          <xdr:rowOff>66675</xdr:rowOff>
        </xdr:from>
        <xdr:to>
          <xdr:col>2</xdr:col>
          <xdr:colOff>590550</xdr:colOff>
          <xdr:row>78</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Otros</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xdr:row>
          <xdr:rowOff>180975</xdr:rowOff>
        </xdr:from>
        <xdr:to>
          <xdr:col>9</xdr:col>
          <xdr:colOff>133350</xdr:colOff>
          <xdr:row>6</xdr:row>
          <xdr:rowOff>66675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3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Constancia de inscripción de la entidad en el registro correspondiente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xdr:row>
          <xdr:rowOff>9525</xdr:rowOff>
        </xdr:from>
        <xdr:to>
          <xdr:col>9</xdr:col>
          <xdr:colOff>228600</xdr:colOff>
          <xdr:row>7</xdr:row>
          <xdr:rowOff>38100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3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Constancia de inscripción del representante legal en el registro correspondiente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7</xdr:row>
          <xdr:rowOff>9525</xdr:rowOff>
        </xdr:from>
        <xdr:to>
          <xdr:col>9</xdr:col>
          <xdr:colOff>219075</xdr:colOff>
          <xdr:row>8</xdr:row>
          <xdr:rowOff>38100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3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Fotocopia del DPI del representante legal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8</xdr:row>
          <xdr:rowOff>19050</xdr:rowOff>
        </xdr:from>
        <xdr:to>
          <xdr:col>9</xdr:col>
          <xdr:colOff>238125</xdr:colOff>
          <xdr:row>9</xdr:row>
          <xdr:rowOff>47625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3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Fotocopia del RTU ratificado de la entidad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9</xdr:row>
          <xdr:rowOff>0</xdr:rowOff>
        </xdr:from>
        <xdr:to>
          <xdr:col>9</xdr:col>
          <xdr:colOff>171450</xdr:colOff>
          <xdr:row>10</xdr:row>
          <xdr:rowOff>28575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3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Fotocopia de la patente de comercio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xdr:row>
          <xdr:rowOff>0</xdr:rowOff>
        </xdr:from>
        <xdr:to>
          <xdr:col>9</xdr:col>
          <xdr:colOff>247650</xdr:colOff>
          <xdr:row>11</xdr:row>
          <xdr:rowOff>28575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3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Copia de la declaración fiscal del último ejercicio contable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10</xdr:row>
          <xdr:rowOff>180975</xdr:rowOff>
        </xdr:from>
        <xdr:to>
          <xdr:col>8</xdr:col>
          <xdr:colOff>485775</xdr:colOff>
          <xdr:row>12</xdr:row>
          <xdr:rowOff>9525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3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MX" sz="800" b="0" i="0" u="none" strike="noStrike" baseline="0">
                  <a:solidFill>
                    <a:srgbClr val="000000"/>
                  </a:solidFill>
                  <a:latin typeface="Segoe UI"/>
                  <a:cs typeface="Segoe UI"/>
                </a:rPr>
                <a:t>Estados financieros correspondientes al último periodo contable anual (Balance General, Estado de Resultados y Flujo de efectivo)</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247650</xdr:colOff>
      <xdr:row>0</xdr:row>
      <xdr:rowOff>104775</xdr:rowOff>
    </xdr:from>
    <xdr:to>
      <xdr:col>2</xdr:col>
      <xdr:colOff>114300</xdr:colOff>
      <xdr:row>1</xdr:row>
      <xdr:rowOff>0</xdr:rowOff>
    </xdr:to>
    <xdr:grpSp>
      <xdr:nvGrpSpPr>
        <xdr:cNvPr id="4" name="6 Grupo">
          <a:hlinkClick xmlns:r="http://schemas.openxmlformats.org/officeDocument/2006/relationships" r:id="rId1" tooltip="Ir al MENU"/>
          <a:extLst>
            <a:ext uri="{FF2B5EF4-FFF2-40B4-BE49-F238E27FC236}">
              <a16:creationId xmlns:a16="http://schemas.microsoft.com/office/drawing/2014/main" id="{00000000-0008-0000-0500-000004000000}"/>
            </a:ext>
          </a:extLst>
        </xdr:cNvPr>
        <xdr:cNvGrpSpPr>
          <a:grpSpLocks/>
        </xdr:cNvGrpSpPr>
      </xdr:nvGrpSpPr>
      <xdr:grpSpPr bwMode="auto">
        <a:xfrm>
          <a:off x="247650" y="104775"/>
          <a:ext cx="314325" cy="419100"/>
          <a:chOff x="5970025" y="240889"/>
          <a:chExt cx="279364" cy="333975"/>
        </a:xfrm>
      </xdr:grpSpPr>
      <xdr:pic>
        <xdr:nvPicPr>
          <xdr:cNvPr id="5" name="7 Imagen" descr="solo boton ipod.png">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19167" t="10817" r="20866" b="14664"/>
          <a:stretch>
            <a:fillRect/>
          </a:stretch>
        </xdr:blipFill>
        <xdr:spPr bwMode="auto">
          <a:xfrm>
            <a:off x="5970025" y="240889"/>
            <a:ext cx="276532" cy="26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5 Imagen" descr="Copia de puntero mano nitido pues.png">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3"/>
          <a:stretch>
            <a:fillRect/>
          </a:stretch>
        </xdr:blipFill>
        <xdr:spPr>
          <a:xfrm rot="20698750">
            <a:off x="6037750" y="355395"/>
            <a:ext cx="211639" cy="219469"/>
          </a:xfrm>
          <a:prstGeom prst="rect">
            <a:avLst/>
          </a:prstGeom>
          <a:ln>
            <a:noFill/>
          </a:ln>
          <a:effectLst>
            <a:outerShdw blurRad="190500" algn="tl" rotWithShape="0">
              <a:srgbClr val="000000">
                <a:alpha val="70000"/>
              </a:srgbClr>
            </a:outerShdw>
          </a:effectLst>
        </xdr:spPr>
      </xdr:pic>
    </xdr:grpSp>
    <xdr:clientData/>
  </xdr:twoCellAnchor>
  <xdr:twoCellAnchor editAs="oneCell">
    <xdr:from>
      <xdr:col>4</xdr:col>
      <xdr:colOff>47625</xdr:colOff>
      <xdr:row>216</xdr:row>
      <xdr:rowOff>28575</xdr:rowOff>
    </xdr:from>
    <xdr:to>
      <xdr:col>4</xdr:col>
      <xdr:colOff>361950</xdr:colOff>
      <xdr:row>217</xdr:row>
      <xdr:rowOff>152400</xdr:rowOff>
    </xdr:to>
    <xdr:pic>
      <xdr:nvPicPr>
        <xdr:cNvPr id="7" name="Picture 5020">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123950" y="42405300"/>
          <a:ext cx="31432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9</xdr:col>
      <xdr:colOff>963707</xdr:colOff>
      <xdr:row>4</xdr:row>
      <xdr:rowOff>276224</xdr:rowOff>
    </xdr:from>
    <xdr:to>
      <xdr:col>14</xdr:col>
      <xdr:colOff>105901</xdr:colOff>
      <xdr:row>11</xdr:row>
      <xdr:rowOff>123265</xdr:rowOff>
    </xdr:to>
    <xdr:sp macro="" textlink="">
      <xdr:nvSpPr>
        <xdr:cNvPr id="12" name="11 Rectángulo redondeado">
          <a:extLst>
            <a:ext uri="{FF2B5EF4-FFF2-40B4-BE49-F238E27FC236}">
              <a16:creationId xmlns:a16="http://schemas.microsoft.com/office/drawing/2014/main" id="{00000000-0008-0000-0500-00000C000000}"/>
            </a:ext>
          </a:extLst>
        </xdr:cNvPr>
        <xdr:cNvSpPr/>
      </xdr:nvSpPr>
      <xdr:spPr>
        <a:xfrm>
          <a:off x="6659657" y="1504949"/>
          <a:ext cx="3999944" cy="1913966"/>
        </a:xfrm>
        <a:prstGeom prst="roundRect">
          <a:avLst>
            <a:gd name="adj" fmla="val 11346"/>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s-GT"/>
        </a:p>
      </xdr:txBody>
    </xdr:sp>
    <xdr:clientData/>
  </xdr:twoCellAnchor>
  <xdr:twoCellAnchor>
    <xdr:from>
      <xdr:col>10</xdr:col>
      <xdr:colOff>266700</xdr:colOff>
      <xdr:row>14</xdr:row>
      <xdr:rowOff>104775</xdr:rowOff>
    </xdr:from>
    <xdr:to>
      <xdr:col>13</xdr:col>
      <xdr:colOff>209550</xdr:colOff>
      <xdr:row>32</xdr:row>
      <xdr:rowOff>104775</xdr:rowOff>
    </xdr:to>
    <xdr:grpSp>
      <xdr:nvGrpSpPr>
        <xdr:cNvPr id="13" name="20 Grupo">
          <a:extLst>
            <a:ext uri="{FF2B5EF4-FFF2-40B4-BE49-F238E27FC236}">
              <a16:creationId xmlns:a16="http://schemas.microsoft.com/office/drawing/2014/main" id="{00000000-0008-0000-0500-00000D000000}"/>
            </a:ext>
          </a:extLst>
        </xdr:cNvPr>
        <xdr:cNvGrpSpPr>
          <a:grpSpLocks/>
        </xdr:cNvGrpSpPr>
      </xdr:nvGrpSpPr>
      <xdr:grpSpPr bwMode="auto">
        <a:xfrm>
          <a:off x="7153275" y="4000500"/>
          <a:ext cx="3000375" cy="3600450"/>
          <a:chOff x="7243722" y="3887181"/>
          <a:chExt cx="3054484" cy="3431903"/>
        </a:xfrm>
      </xdr:grpSpPr>
      <xdr:pic>
        <xdr:nvPicPr>
          <xdr:cNvPr id="14" name="61 Imagen" descr="mype siplan copia.png">
            <a:extLst>
              <a:ext uri="{FF2B5EF4-FFF2-40B4-BE49-F238E27FC236}">
                <a16:creationId xmlns:a16="http://schemas.microsoft.com/office/drawing/2014/main" id="{00000000-0008-0000-0500-00000E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550636" y="3887181"/>
            <a:ext cx="2314954" cy="13358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64 Imagen" descr="Nacarandas.png">
            <a:extLst>
              <a:ext uri="{FF2B5EF4-FFF2-40B4-BE49-F238E27FC236}">
                <a16:creationId xmlns:a16="http://schemas.microsoft.com/office/drawing/2014/main" id="{00000000-0008-0000-0500-00000F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243722" y="4760870"/>
            <a:ext cx="3054484" cy="25582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6</xdr:col>
      <xdr:colOff>942975</xdr:colOff>
      <xdr:row>6</xdr:row>
      <xdr:rowOff>428625</xdr:rowOff>
    </xdr:from>
    <xdr:to>
      <xdr:col>7</xdr:col>
      <xdr:colOff>114300</xdr:colOff>
      <xdr:row>8</xdr:row>
      <xdr:rowOff>0</xdr:rowOff>
    </xdr:to>
    <xdr:pic>
      <xdr:nvPicPr>
        <xdr:cNvPr id="16" name="22 Imagen" descr="puntero mano nitido pues.png">
          <a:extLst>
            <a:ext uri="{FF2B5EF4-FFF2-40B4-BE49-F238E27FC236}">
              <a16:creationId xmlns:a16="http://schemas.microsoft.com/office/drawing/2014/main" id="{00000000-0008-0000-0500-00001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848100" y="2171700"/>
          <a:ext cx="2381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638175</xdr:colOff>
      <xdr:row>6</xdr:row>
      <xdr:rowOff>419100</xdr:rowOff>
    </xdr:from>
    <xdr:to>
      <xdr:col>9</xdr:col>
      <xdr:colOff>38100</xdr:colOff>
      <xdr:row>8</xdr:row>
      <xdr:rowOff>0</xdr:rowOff>
    </xdr:to>
    <xdr:pic>
      <xdr:nvPicPr>
        <xdr:cNvPr id="17" name="23 Imagen" descr="puntero mano nitido pues.png">
          <a:extLst>
            <a:ext uri="{FF2B5EF4-FFF2-40B4-BE49-F238E27FC236}">
              <a16:creationId xmlns:a16="http://schemas.microsoft.com/office/drawing/2014/main" id="{00000000-0008-0000-05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495925" y="2162175"/>
          <a:ext cx="2381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142875</xdr:colOff>
      <xdr:row>0</xdr:row>
      <xdr:rowOff>0</xdr:rowOff>
    </xdr:from>
    <xdr:to>
      <xdr:col>12</xdr:col>
      <xdr:colOff>123825</xdr:colOff>
      <xdr:row>1</xdr:row>
      <xdr:rowOff>9525</xdr:rowOff>
    </xdr:to>
    <xdr:pic>
      <xdr:nvPicPr>
        <xdr:cNvPr id="18" name="65 Imagen">
          <a:extLst>
            <a:ext uri="{FF2B5EF4-FFF2-40B4-BE49-F238E27FC236}">
              <a16:creationId xmlns:a16="http://schemas.microsoft.com/office/drawing/2014/main" id="{00000000-0008-0000-0500-000012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058150" y="0"/>
          <a:ext cx="9620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mora/Documents/Nexos%20Locales/A&#241;o%205.%202019/T&#233;cnicos%20DEL%20ACC/MYNOR%20RAL&#211;N%20DEL%20ACC/z%20INSUMOS/1.%20BIBLIOTECA/Herramientas/SIPLAN%20limp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1"/>
      <sheetName val="2"/>
      <sheetName val="3"/>
      <sheetName val="4"/>
      <sheetName val="5"/>
      <sheetName val="6"/>
      <sheetName val="7"/>
      <sheetName val="8"/>
      <sheetName val="9"/>
      <sheetName val="10"/>
      <sheetName val="AP"/>
      <sheetName val="11"/>
      <sheetName val="12"/>
      <sheetName val="13 EF"/>
      <sheetName val="PP.MYPE"/>
      <sheetName val="PP.AGRO"/>
      <sheetName val="14"/>
      <sheetName val="Hoja1"/>
      <sheetName val="1."/>
    </sheetNames>
    <sheetDataSet>
      <sheetData sheetId="0"/>
      <sheetData sheetId="1">
        <row r="61">
          <cell r="D61"/>
          <cell r="E61"/>
          <cell r="F61"/>
          <cell r="G61"/>
          <cell r="H61"/>
          <cell r="I61"/>
          <cell r="J61"/>
          <cell r="K61"/>
          <cell r="L61"/>
          <cell r="M61"/>
          <cell r="N61"/>
          <cell r="O61"/>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J118"/>
  <sheetViews>
    <sheetView showGridLines="0" tabSelected="1" view="pageLayout" topLeftCell="A77" zoomScaleNormal="100" workbookViewId="0">
      <selection activeCell="C77" sqref="C77:I77"/>
    </sheetView>
  </sheetViews>
  <sheetFormatPr baseColWidth="10" defaultColWidth="11.42578125" defaultRowHeight="16.5" x14ac:dyDescent="0.3"/>
  <cols>
    <col min="1" max="1" width="14.28515625" style="118" customWidth="1"/>
    <col min="2" max="2" width="3.85546875" style="118" customWidth="1"/>
    <col min="3" max="3" width="10.85546875" style="118" customWidth="1"/>
    <col min="4" max="4" width="7" style="118" customWidth="1"/>
    <col min="5" max="5" width="8.7109375" style="118" customWidth="1"/>
    <col min="6" max="6" width="6.7109375" style="118" customWidth="1"/>
    <col min="7" max="7" width="12.5703125" style="118" customWidth="1"/>
    <col min="8" max="10" width="8.7109375" style="118" customWidth="1"/>
    <col min="11" max="12" width="11.42578125" style="118" customWidth="1"/>
    <col min="13" max="16384" width="11.42578125" style="118"/>
  </cols>
  <sheetData>
    <row r="1" spans="1:10" ht="17.25" customHeight="1" x14ac:dyDescent="0.3">
      <c r="A1" s="230" t="s">
        <v>46</v>
      </c>
      <c r="B1" s="230"/>
      <c r="C1" s="230"/>
      <c r="D1" s="230"/>
      <c r="E1" s="230"/>
      <c r="F1" s="230"/>
      <c r="G1" s="230"/>
      <c r="H1" s="230"/>
      <c r="I1" s="230"/>
      <c r="J1" s="230"/>
    </row>
    <row r="2" spans="1:10" ht="2.25" customHeight="1" x14ac:dyDescent="0.3">
      <c r="A2" s="144"/>
      <c r="B2" s="144"/>
      <c r="C2" s="144"/>
      <c r="D2" s="144"/>
      <c r="E2" s="144"/>
      <c r="F2" s="144"/>
      <c r="G2" s="144"/>
      <c r="H2" s="144"/>
      <c r="I2" s="144"/>
      <c r="J2" s="144"/>
    </row>
    <row r="3" spans="1:10" ht="54.75" customHeight="1" x14ac:dyDescent="0.3">
      <c r="A3" s="229" t="s">
        <v>120</v>
      </c>
      <c r="B3" s="229"/>
      <c r="C3" s="229"/>
      <c r="D3" s="229"/>
      <c r="E3" s="229"/>
      <c r="F3" s="229"/>
      <c r="G3" s="229"/>
      <c r="H3" s="229"/>
      <c r="I3" s="229"/>
      <c r="J3" s="229"/>
    </row>
    <row r="4" spans="1:10" ht="4.5" customHeight="1" x14ac:dyDescent="0.3">
      <c r="A4" s="119"/>
      <c r="B4" s="119"/>
      <c r="C4" s="119"/>
      <c r="D4" s="119"/>
      <c r="E4" s="119"/>
      <c r="F4" s="119"/>
      <c r="G4" s="119"/>
      <c r="H4" s="119"/>
      <c r="I4" s="119"/>
      <c r="J4" s="119"/>
    </row>
    <row r="5" spans="1:10" ht="16.5" customHeight="1" x14ac:dyDescent="0.3">
      <c r="A5" s="232"/>
      <c r="B5" s="232"/>
      <c r="C5" s="119"/>
      <c r="D5" s="120"/>
      <c r="E5" s="233"/>
      <c r="F5" s="233"/>
      <c r="G5" s="233"/>
      <c r="H5" s="233"/>
      <c r="I5" s="233"/>
      <c r="J5" s="233"/>
    </row>
    <row r="6" spans="1:10" ht="14.25" customHeight="1" x14ac:dyDescent="0.3">
      <c r="A6" s="119"/>
      <c r="B6" s="119"/>
      <c r="C6" s="119"/>
      <c r="D6" s="119"/>
      <c r="E6" s="119"/>
      <c r="F6" s="119"/>
      <c r="G6" s="119"/>
      <c r="H6" s="119"/>
      <c r="I6" s="119"/>
      <c r="J6" s="119"/>
    </row>
    <row r="7" spans="1:10" ht="14.25" customHeight="1" x14ac:dyDescent="0.3">
      <c r="A7" s="119"/>
      <c r="B7" s="119"/>
      <c r="C7" s="119"/>
      <c r="D7" s="119"/>
      <c r="E7" s="119"/>
      <c r="F7" s="119"/>
      <c r="G7" s="119"/>
      <c r="H7" s="119"/>
      <c r="I7" s="119"/>
      <c r="J7" s="119"/>
    </row>
    <row r="8" spans="1:10" ht="14.25" customHeight="1" x14ac:dyDescent="0.3">
      <c r="A8" s="119"/>
      <c r="B8" s="119"/>
      <c r="C8" s="119"/>
      <c r="D8" s="119"/>
      <c r="E8" s="119"/>
      <c r="F8" s="119"/>
      <c r="G8" s="119"/>
      <c r="H8" s="119"/>
      <c r="I8" s="119"/>
      <c r="J8" s="119"/>
    </row>
    <row r="9" spans="1:10" ht="14.25" customHeight="1" x14ac:dyDescent="0.3">
      <c r="A9" s="119" t="s">
        <v>65</v>
      </c>
      <c r="B9" s="119"/>
      <c r="C9" s="119"/>
      <c r="D9" s="119"/>
      <c r="E9" s="119"/>
      <c r="F9" s="119"/>
      <c r="G9" s="119"/>
      <c r="H9" s="119"/>
      <c r="I9" s="119"/>
      <c r="J9" s="119"/>
    </row>
    <row r="10" spans="1:10" ht="14.25" customHeight="1" x14ac:dyDescent="0.3">
      <c r="A10" s="119" t="s">
        <v>99</v>
      </c>
      <c r="B10" s="119"/>
      <c r="C10" s="119"/>
      <c r="D10" s="119"/>
      <c r="E10" s="119"/>
      <c r="F10" s="119"/>
      <c r="G10" s="119"/>
      <c r="H10" s="119"/>
      <c r="I10" s="119"/>
      <c r="J10" s="119"/>
    </row>
    <row r="11" spans="1:10" ht="14.25" customHeight="1" x14ac:dyDescent="0.3">
      <c r="A11" s="119" t="s">
        <v>100</v>
      </c>
      <c r="B11" s="119"/>
      <c r="C11" s="119"/>
      <c r="D11" s="119"/>
      <c r="E11" s="119"/>
      <c r="F11" s="119"/>
      <c r="G11" s="119"/>
      <c r="H11" s="119"/>
      <c r="I11" s="119"/>
      <c r="J11" s="119"/>
    </row>
    <row r="12" spans="1:10" ht="14.25" customHeight="1" x14ac:dyDescent="0.3">
      <c r="A12" s="119" t="s">
        <v>47</v>
      </c>
      <c r="B12" s="119"/>
      <c r="C12" s="119"/>
      <c r="D12" s="119"/>
      <c r="E12" s="119"/>
      <c r="F12" s="119"/>
      <c r="G12" s="119"/>
      <c r="H12" s="119"/>
      <c r="I12" s="119"/>
      <c r="J12" s="119"/>
    </row>
    <row r="13" spans="1:10" ht="14.25" customHeight="1" x14ac:dyDescent="0.3">
      <c r="A13" s="119"/>
      <c r="B13" s="119"/>
      <c r="C13" s="119"/>
      <c r="D13" s="119"/>
      <c r="E13" s="119"/>
      <c r="F13" s="119"/>
      <c r="G13" s="119"/>
      <c r="H13" s="119"/>
      <c r="I13" s="119"/>
      <c r="J13" s="119"/>
    </row>
    <row r="14" spans="1:10" ht="14.25" customHeight="1" x14ac:dyDescent="0.3">
      <c r="A14" s="119"/>
      <c r="B14" s="119"/>
      <c r="C14" s="119"/>
      <c r="D14" s="119"/>
      <c r="E14" s="119"/>
      <c r="F14" s="119"/>
      <c r="G14" s="119"/>
      <c r="H14" s="119"/>
      <c r="I14" s="119"/>
      <c r="J14" s="119"/>
    </row>
    <row r="15" spans="1:10" ht="14.25" customHeight="1" x14ac:dyDescent="0.3">
      <c r="A15" s="119" t="s">
        <v>66</v>
      </c>
      <c r="B15" s="119"/>
      <c r="C15" s="119"/>
      <c r="D15" s="119"/>
      <c r="E15" s="119"/>
      <c r="F15" s="119"/>
      <c r="G15" s="119"/>
      <c r="H15" s="119"/>
      <c r="I15" s="119"/>
      <c r="J15" s="119"/>
    </row>
    <row r="16" spans="1:10" ht="14.25" customHeight="1" x14ac:dyDescent="0.3">
      <c r="A16" s="119"/>
      <c r="B16" s="119"/>
      <c r="C16" s="119"/>
      <c r="D16" s="119"/>
      <c r="E16" s="119"/>
      <c r="F16" s="119"/>
      <c r="G16" s="119"/>
      <c r="H16" s="119"/>
      <c r="I16" s="119"/>
      <c r="J16" s="119"/>
    </row>
    <row r="17" spans="1:10" x14ac:dyDescent="0.3">
      <c r="A17" s="121" t="s">
        <v>67</v>
      </c>
      <c r="B17" s="119"/>
      <c r="C17" s="119"/>
      <c r="D17" s="119"/>
      <c r="E17" s="119"/>
      <c r="F17" s="119"/>
      <c r="G17" s="119"/>
      <c r="H17" s="119"/>
      <c r="I17" s="119"/>
      <c r="J17" s="119"/>
    </row>
    <row r="18" spans="1:10" s="122" customFormat="1" ht="14.25" customHeight="1" x14ac:dyDescent="0.3">
      <c r="A18" s="231"/>
      <c r="B18" s="231"/>
      <c r="C18" s="231"/>
      <c r="D18" s="231"/>
      <c r="E18" s="231"/>
      <c r="F18" s="231"/>
      <c r="G18" s="231"/>
      <c r="H18" s="231"/>
      <c r="I18" s="231"/>
      <c r="J18" s="231"/>
    </row>
    <row r="19" spans="1:10" s="122" customFormat="1" ht="14.25" customHeight="1" x14ac:dyDescent="0.3">
      <c r="A19" s="231"/>
      <c r="B19" s="231"/>
      <c r="C19" s="231"/>
      <c r="D19" s="231"/>
      <c r="E19" s="231"/>
      <c r="F19" s="231"/>
      <c r="G19" s="231"/>
      <c r="H19" s="231"/>
      <c r="I19" s="231"/>
      <c r="J19" s="231"/>
    </row>
    <row r="20" spans="1:10" s="122" customFormat="1" ht="14.25" customHeight="1" x14ac:dyDescent="0.3">
      <c r="A20" s="231"/>
      <c r="B20" s="231"/>
      <c r="C20" s="231"/>
      <c r="D20" s="231"/>
      <c r="E20" s="231"/>
      <c r="F20" s="231"/>
      <c r="G20" s="231"/>
      <c r="H20" s="231"/>
      <c r="I20" s="231"/>
      <c r="J20" s="231"/>
    </row>
    <row r="21" spans="1:10" s="122" customFormat="1" ht="14.25" customHeight="1" x14ac:dyDescent="0.3">
      <c r="A21" s="231"/>
      <c r="B21" s="231"/>
      <c r="C21" s="231"/>
      <c r="D21" s="231"/>
      <c r="E21" s="231"/>
      <c r="F21" s="231"/>
      <c r="G21" s="231"/>
      <c r="H21" s="231"/>
      <c r="I21" s="231"/>
      <c r="J21" s="231"/>
    </row>
    <row r="22" spans="1:10" ht="14.1" customHeight="1" x14ac:dyDescent="0.3">
      <c r="A22" s="119"/>
      <c r="B22" s="119"/>
      <c r="C22" s="119"/>
      <c r="D22" s="119"/>
      <c r="E22" s="119"/>
      <c r="F22" s="119"/>
      <c r="G22" s="119"/>
      <c r="H22" s="119"/>
      <c r="I22" s="119"/>
      <c r="J22" s="119"/>
    </row>
    <row r="23" spans="1:10" ht="30" customHeight="1" x14ac:dyDescent="0.3">
      <c r="A23" s="234" t="s">
        <v>116</v>
      </c>
      <c r="B23" s="234"/>
      <c r="C23" s="234"/>
      <c r="D23" s="234"/>
      <c r="E23" s="234"/>
      <c r="F23" s="234"/>
      <c r="G23" s="234"/>
      <c r="H23" s="234"/>
      <c r="I23" s="234"/>
      <c r="J23" s="234"/>
    </row>
    <row r="24" spans="1:10" ht="15" customHeight="1" x14ac:dyDescent="0.3">
      <c r="A24" s="190"/>
      <c r="B24" s="190"/>
      <c r="C24" s="190"/>
      <c r="D24" s="190"/>
      <c r="E24" s="190"/>
      <c r="F24" s="190"/>
      <c r="G24" s="190"/>
      <c r="H24" s="190"/>
      <c r="I24" s="190"/>
      <c r="J24" s="190"/>
    </row>
    <row r="25" spans="1:10" ht="14.25" customHeight="1" x14ac:dyDescent="0.3">
      <c r="A25" s="188" t="s">
        <v>117</v>
      </c>
      <c r="B25" s="188"/>
      <c r="C25" s="188"/>
      <c r="D25" s="189"/>
      <c r="E25" s="189"/>
      <c r="F25" s="189"/>
      <c r="G25" s="189"/>
      <c r="H25" s="189"/>
      <c r="I25" s="189"/>
      <c r="J25" s="177"/>
    </row>
    <row r="26" spans="1:10" ht="14.25" customHeight="1" x14ac:dyDescent="0.3">
      <c r="A26" s="190"/>
      <c r="B26" s="190"/>
      <c r="C26" s="190"/>
      <c r="D26" s="190"/>
      <c r="E26" s="190"/>
      <c r="F26" s="190"/>
      <c r="G26" s="190"/>
      <c r="H26" s="190"/>
      <c r="I26" s="190"/>
      <c r="J26" s="190"/>
    </row>
    <row r="27" spans="1:10" ht="14.25" customHeight="1" x14ac:dyDescent="0.3">
      <c r="A27" s="119"/>
      <c r="B27" s="119"/>
      <c r="C27" s="119"/>
      <c r="D27" s="119"/>
      <c r="E27" s="119"/>
      <c r="F27" s="119"/>
      <c r="G27" s="119"/>
      <c r="H27" s="119"/>
      <c r="I27" s="119"/>
      <c r="J27" s="119"/>
    </row>
    <row r="28" spans="1:10" ht="14.25" customHeight="1" x14ac:dyDescent="0.3">
      <c r="A28" s="119" t="s">
        <v>90</v>
      </c>
      <c r="B28" s="119"/>
      <c r="C28" s="119"/>
      <c r="D28" s="119"/>
      <c r="E28" s="119"/>
      <c r="F28" s="119"/>
      <c r="G28" s="119"/>
      <c r="H28" s="119"/>
      <c r="I28" s="119"/>
      <c r="J28" s="119"/>
    </row>
    <row r="29" spans="1:10" s="122" customFormat="1" ht="14.25" customHeight="1" x14ac:dyDescent="0.3">
      <c r="A29" s="231"/>
      <c r="B29" s="231"/>
      <c r="C29" s="231"/>
      <c r="D29" s="231"/>
      <c r="E29" s="231"/>
      <c r="F29" s="231"/>
      <c r="G29" s="231"/>
      <c r="H29" s="231"/>
      <c r="I29" s="231"/>
      <c r="J29" s="231"/>
    </row>
    <row r="30" spans="1:10" s="122" customFormat="1" ht="14.25" customHeight="1" x14ac:dyDescent="0.3">
      <c r="A30" s="231"/>
      <c r="B30" s="231"/>
      <c r="C30" s="231"/>
      <c r="D30" s="231"/>
      <c r="E30" s="231"/>
      <c r="F30" s="231"/>
      <c r="G30" s="231"/>
      <c r="H30" s="231"/>
      <c r="I30" s="231"/>
      <c r="J30" s="231"/>
    </row>
    <row r="31" spans="1:10" s="122" customFormat="1" ht="14.25" customHeight="1" x14ac:dyDescent="0.3">
      <c r="A31" s="231"/>
      <c r="B31" s="231"/>
      <c r="C31" s="231"/>
      <c r="D31" s="231"/>
      <c r="E31" s="231"/>
      <c r="F31" s="231"/>
      <c r="G31" s="231"/>
      <c r="H31" s="231"/>
      <c r="I31" s="231"/>
      <c r="J31" s="231"/>
    </row>
    <row r="32" spans="1:10" ht="14.25" customHeight="1" x14ac:dyDescent="0.3">
      <c r="A32" s="123"/>
      <c r="B32" s="123"/>
      <c r="C32" s="123"/>
      <c r="D32" s="123"/>
      <c r="E32" s="123"/>
      <c r="F32" s="123"/>
      <c r="G32" s="123"/>
      <c r="H32" s="123"/>
      <c r="I32" s="123"/>
      <c r="J32" s="123"/>
    </row>
    <row r="33" spans="1:10" ht="14.25" customHeight="1" x14ac:dyDescent="0.3">
      <c r="A33" s="124" t="s">
        <v>118</v>
      </c>
      <c r="B33" s="123"/>
      <c r="C33" s="123"/>
      <c r="D33" s="123"/>
      <c r="E33" s="186"/>
      <c r="F33" s="126" t="s">
        <v>73</v>
      </c>
      <c r="G33" s="126"/>
      <c r="H33" s="235"/>
      <c r="I33" s="235"/>
      <c r="J33" s="235"/>
    </row>
    <row r="34" spans="1:10" ht="14.25" customHeight="1" x14ac:dyDescent="0.3">
      <c r="A34" s="123"/>
      <c r="B34" s="123"/>
      <c r="C34" s="123"/>
      <c r="D34" s="123"/>
      <c r="E34" s="123"/>
      <c r="F34" s="123"/>
      <c r="G34" s="123"/>
      <c r="H34" s="123"/>
      <c r="I34" s="123"/>
      <c r="J34" s="123"/>
    </row>
    <row r="35" spans="1:10" ht="4.5" customHeight="1" x14ac:dyDescent="0.3">
      <c r="A35" s="123"/>
      <c r="B35" s="123"/>
      <c r="C35" s="123"/>
      <c r="D35" s="123"/>
      <c r="E35" s="123"/>
      <c r="F35" s="123"/>
      <c r="G35" s="123"/>
      <c r="H35" s="123"/>
      <c r="I35" s="123"/>
      <c r="J35" s="123"/>
    </row>
    <row r="36" spans="1:10" ht="14.25" customHeight="1" x14ac:dyDescent="0.3">
      <c r="A36" s="127" t="s">
        <v>91</v>
      </c>
      <c r="B36" s="123"/>
      <c r="C36" s="123"/>
      <c r="D36" s="126"/>
      <c r="E36" s="123"/>
      <c r="F36" s="123"/>
      <c r="G36" s="123"/>
      <c r="H36" s="123"/>
      <c r="I36" s="123"/>
      <c r="J36" s="123"/>
    </row>
    <row r="37" spans="1:10" ht="14.25" customHeight="1" x14ac:dyDescent="0.3">
      <c r="A37" s="123"/>
      <c r="B37" s="123"/>
      <c r="C37" s="123"/>
      <c r="D37" s="123"/>
      <c r="E37" s="123"/>
      <c r="F37" s="123"/>
      <c r="G37" s="123"/>
      <c r="H37" s="123"/>
      <c r="I37" s="123"/>
      <c r="J37" s="123"/>
    </row>
    <row r="38" spans="1:10" ht="14.25" customHeight="1" x14ac:dyDescent="0.3">
      <c r="A38" s="123" t="s">
        <v>92</v>
      </c>
      <c r="B38" s="123"/>
      <c r="C38" s="123"/>
      <c r="D38" s="123"/>
      <c r="E38" s="123"/>
      <c r="F38" s="123"/>
      <c r="G38" s="123"/>
      <c r="H38" s="123"/>
      <c r="I38" s="123"/>
      <c r="J38" s="123"/>
    </row>
    <row r="39" spans="1:10" s="122" customFormat="1" ht="14.25" customHeight="1" x14ac:dyDescent="0.3">
      <c r="A39" s="123"/>
      <c r="B39" s="123"/>
      <c r="C39" s="123"/>
      <c r="D39" s="123"/>
      <c r="E39" s="123"/>
      <c r="F39" s="123"/>
      <c r="G39" s="123"/>
      <c r="H39" s="123"/>
      <c r="I39" s="123"/>
      <c r="J39" s="123"/>
    </row>
    <row r="40" spans="1:10" s="122" customFormat="1" ht="14.25" customHeight="1" x14ac:dyDescent="0.3">
      <c r="A40" s="123"/>
      <c r="B40" s="123"/>
      <c r="C40" s="123"/>
      <c r="D40" s="123"/>
      <c r="E40" s="123"/>
      <c r="F40" s="123"/>
      <c r="G40" s="123"/>
      <c r="H40" s="123"/>
      <c r="I40" s="123"/>
      <c r="J40" s="123"/>
    </row>
    <row r="41" spans="1:10" s="122" customFormat="1" ht="14.25" customHeight="1" x14ac:dyDescent="0.3">
      <c r="A41" s="123"/>
      <c r="B41" s="123"/>
      <c r="C41" s="123"/>
      <c r="D41" s="123"/>
      <c r="E41" s="123"/>
      <c r="F41" s="123"/>
      <c r="G41" s="123"/>
      <c r="H41" s="123"/>
      <c r="I41" s="123"/>
      <c r="J41" s="123"/>
    </row>
    <row r="42" spans="1:10" s="122" customFormat="1" ht="14.25" customHeight="1" x14ac:dyDescent="0.3">
      <c r="A42" s="123"/>
      <c r="B42" s="123"/>
      <c r="C42" s="123"/>
      <c r="D42" s="123"/>
      <c r="E42" s="123"/>
      <c r="F42" s="123"/>
      <c r="G42" s="123"/>
      <c r="H42" s="123"/>
      <c r="I42" s="123"/>
      <c r="J42" s="123"/>
    </row>
    <row r="43" spans="1:10" ht="14.25" customHeight="1" x14ac:dyDescent="0.3">
      <c r="A43" s="123"/>
      <c r="B43" s="123"/>
      <c r="C43" s="123"/>
      <c r="D43" s="203"/>
      <c r="E43" s="203"/>
      <c r="F43" s="203"/>
      <c r="G43" s="203"/>
      <c r="H43" s="125"/>
      <c r="I43" s="125"/>
      <c r="J43" s="123"/>
    </row>
    <row r="44" spans="1:10" ht="14.25" customHeight="1" x14ac:dyDescent="0.3">
      <c r="A44" s="123"/>
      <c r="B44" s="123"/>
      <c r="C44" s="123"/>
      <c r="D44" s="203"/>
      <c r="E44" s="203"/>
      <c r="F44" s="203"/>
      <c r="G44" s="203"/>
      <c r="H44" s="128"/>
      <c r="I44" s="128"/>
      <c r="J44" s="123"/>
    </row>
    <row r="45" spans="1:10" ht="14.25" customHeight="1" x14ac:dyDescent="0.3">
      <c r="A45" s="123"/>
      <c r="B45" s="123"/>
      <c r="C45" s="123"/>
      <c r="D45" s="123"/>
      <c r="E45" s="123"/>
      <c r="F45" s="123"/>
      <c r="G45" s="123"/>
      <c r="H45" s="123"/>
      <c r="I45" s="123"/>
      <c r="J45" s="123"/>
    </row>
    <row r="46" spans="1:10" ht="14.25" customHeight="1" x14ac:dyDescent="0.3">
      <c r="A46" s="123"/>
      <c r="B46" s="123"/>
      <c r="C46" s="123"/>
      <c r="D46" s="123"/>
      <c r="E46" s="123"/>
      <c r="F46" s="123"/>
      <c r="G46" s="123"/>
      <c r="H46" s="123"/>
      <c r="I46" s="123"/>
      <c r="J46" s="123"/>
    </row>
    <row r="47" spans="1:10" ht="18.75" x14ac:dyDescent="0.3">
      <c r="A47" s="145" t="s">
        <v>119</v>
      </c>
    </row>
    <row r="48" spans="1:10" ht="6.75" customHeight="1" x14ac:dyDescent="0.3"/>
    <row r="49" spans="1:10" ht="27.75" customHeight="1" x14ac:dyDescent="0.3">
      <c r="A49" s="152" t="s">
        <v>103</v>
      </c>
      <c r="B49" s="219"/>
      <c r="C49" s="219"/>
      <c r="D49" s="219"/>
      <c r="E49" s="219"/>
      <c r="F49" s="219"/>
      <c r="G49" s="219"/>
      <c r="H49" s="219"/>
      <c r="I49" s="219"/>
      <c r="J49" s="219"/>
    </row>
    <row r="50" spans="1:10" ht="18.600000000000001" customHeight="1" x14ac:dyDescent="0.3">
      <c r="A50" s="152" t="s">
        <v>102</v>
      </c>
      <c r="B50" s="236"/>
      <c r="C50" s="236"/>
      <c r="D50" s="236"/>
      <c r="E50" s="236"/>
      <c r="F50" s="236"/>
      <c r="G50" s="236"/>
      <c r="H50" s="155" t="s">
        <v>63</v>
      </c>
      <c r="I50" s="237"/>
      <c r="J50" s="238"/>
    </row>
    <row r="51" spans="1:10" ht="18.600000000000001" customHeight="1" x14ac:dyDescent="0.3">
      <c r="A51" s="153" t="s">
        <v>48</v>
      </c>
      <c r="B51" s="239"/>
      <c r="C51" s="239"/>
      <c r="D51" s="239"/>
      <c r="E51" s="239"/>
      <c r="F51" s="241" t="s">
        <v>68</v>
      </c>
      <c r="G51" s="241"/>
      <c r="H51" s="240"/>
      <c r="I51" s="236"/>
      <c r="J51" s="236"/>
    </row>
    <row r="52" spans="1:10" ht="18.600000000000001" customHeight="1" x14ac:dyDescent="0.3">
      <c r="A52" s="154" t="s">
        <v>93</v>
      </c>
      <c r="B52" s="237"/>
      <c r="C52" s="242"/>
      <c r="D52" s="242"/>
      <c r="E52" s="242"/>
      <c r="F52" s="238"/>
      <c r="G52" s="156" t="s">
        <v>94</v>
      </c>
      <c r="H52" s="240"/>
      <c r="I52" s="236"/>
      <c r="J52" s="236"/>
    </row>
    <row r="53" spans="1:10" ht="6.95" customHeight="1" x14ac:dyDescent="0.3"/>
    <row r="54" spans="1:10" ht="20.25" customHeight="1" x14ac:dyDescent="0.3">
      <c r="A54" s="243" t="s">
        <v>64</v>
      </c>
      <c r="B54" s="243"/>
      <c r="C54" s="243"/>
      <c r="D54" s="243"/>
      <c r="E54" s="243"/>
      <c r="F54" s="243"/>
      <c r="G54" s="243"/>
      <c r="H54" s="243"/>
      <c r="I54" s="243"/>
      <c r="J54" s="243"/>
    </row>
    <row r="55" spans="1:10" ht="6.95" customHeight="1" x14ac:dyDescent="0.3">
      <c r="A55" s="123"/>
      <c r="B55" s="123"/>
      <c r="C55" s="123"/>
      <c r="D55" s="123"/>
      <c r="E55" s="123"/>
      <c r="F55" s="123"/>
      <c r="G55" s="123"/>
      <c r="H55" s="123"/>
      <c r="I55" s="123"/>
      <c r="J55" s="123"/>
    </row>
    <row r="56" spans="1:10" ht="28.35" customHeight="1" x14ac:dyDescent="0.3">
      <c r="A56" s="152" t="s">
        <v>104</v>
      </c>
      <c r="B56" s="219"/>
      <c r="C56" s="219"/>
      <c r="D56" s="219"/>
      <c r="E56" s="219"/>
      <c r="F56" s="219"/>
      <c r="G56" s="219"/>
      <c r="H56" s="219"/>
      <c r="I56" s="219"/>
      <c r="J56" s="219"/>
    </row>
    <row r="57" spans="1:10" ht="28.35" customHeight="1" x14ac:dyDescent="0.3">
      <c r="A57" s="159" t="s">
        <v>95</v>
      </c>
      <c r="B57" s="219"/>
      <c r="C57" s="219"/>
      <c r="D57" s="219"/>
      <c r="E57" s="219"/>
      <c r="F57" s="219"/>
      <c r="G57" s="219"/>
      <c r="H57" s="219"/>
      <c r="I57" s="219"/>
      <c r="J57" s="219"/>
    </row>
    <row r="58" spans="1:10" ht="6.95" customHeight="1" x14ac:dyDescent="0.3">
      <c r="A58" s="151"/>
      <c r="B58" s="123"/>
      <c r="C58" s="123"/>
      <c r="D58" s="123"/>
      <c r="E58" s="123"/>
      <c r="F58" s="123"/>
      <c r="G58" s="123"/>
      <c r="H58" s="123"/>
      <c r="I58" s="123"/>
      <c r="J58" s="123"/>
    </row>
    <row r="59" spans="1:10" s="122" customFormat="1" ht="15" customHeight="1" x14ac:dyDescent="0.3">
      <c r="A59" s="244" t="s">
        <v>105</v>
      </c>
      <c r="B59" s="207"/>
      <c r="C59" s="208"/>
      <c r="D59" s="208"/>
      <c r="E59" s="208"/>
      <c r="F59" s="208"/>
      <c r="G59" s="208"/>
      <c r="H59" s="208"/>
      <c r="I59" s="208"/>
      <c r="J59" s="209"/>
    </row>
    <row r="60" spans="1:10" s="122" customFormat="1" x14ac:dyDescent="0.3">
      <c r="A60" s="244"/>
      <c r="B60" s="210"/>
      <c r="C60" s="211"/>
      <c r="D60" s="211"/>
      <c r="E60" s="211"/>
      <c r="F60" s="211"/>
      <c r="G60" s="211"/>
      <c r="H60" s="211"/>
      <c r="I60" s="211"/>
      <c r="J60" s="212"/>
    </row>
    <row r="61" spans="1:10" s="122" customFormat="1" ht="15" customHeight="1" x14ac:dyDescent="0.3">
      <c r="A61" s="244"/>
      <c r="B61" s="210"/>
      <c r="C61" s="211"/>
      <c r="D61" s="211"/>
      <c r="E61" s="211"/>
      <c r="F61" s="211"/>
      <c r="G61" s="211"/>
      <c r="H61" s="211"/>
      <c r="I61" s="211"/>
      <c r="J61" s="212"/>
    </row>
    <row r="62" spans="1:10" s="122" customFormat="1" ht="33.75" customHeight="1" x14ac:dyDescent="0.3">
      <c r="A62" s="244"/>
      <c r="B62" s="210"/>
      <c r="C62" s="211"/>
      <c r="D62" s="211"/>
      <c r="E62" s="211"/>
      <c r="F62" s="211"/>
      <c r="G62" s="211"/>
      <c r="H62" s="211"/>
      <c r="I62" s="211"/>
      <c r="J62" s="212"/>
    </row>
    <row r="63" spans="1:10" s="122" customFormat="1" ht="141" customHeight="1" x14ac:dyDescent="0.3">
      <c r="A63" s="244"/>
      <c r="B63" s="213"/>
      <c r="C63" s="214"/>
      <c r="D63" s="214"/>
      <c r="E63" s="214"/>
      <c r="F63" s="214"/>
      <c r="G63" s="214"/>
      <c r="H63" s="214"/>
      <c r="I63" s="214"/>
      <c r="J63" s="215"/>
    </row>
    <row r="64" spans="1:10" ht="6.95" customHeight="1" x14ac:dyDescent="0.3">
      <c r="A64" s="157"/>
    </row>
    <row r="65" spans="1:10" ht="15" customHeight="1" x14ac:dyDescent="0.3">
      <c r="A65" s="160" t="s">
        <v>49</v>
      </c>
      <c r="B65" s="216"/>
      <c r="C65" s="216"/>
      <c r="D65" s="216"/>
      <c r="E65" s="161"/>
      <c r="F65" s="191" t="s">
        <v>113</v>
      </c>
      <c r="G65" s="191"/>
      <c r="H65" s="216"/>
      <c r="I65" s="216"/>
      <c r="J65" s="216"/>
    </row>
    <row r="66" spans="1:10" ht="15.75" customHeight="1" x14ac:dyDescent="0.3">
      <c r="A66" s="160" t="s">
        <v>107</v>
      </c>
      <c r="B66" s="217">
        <f>G115</f>
        <v>0</v>
      </c>
      <c r="C66" s="217"/>
      <c r="D66" s="218"/>
      <c r="E66" s="161"/>
      <c r="F66" s="191" t="s">
        <v>112</v>
      </c>
      <c r="G66" s="191"/>
      <c r="H66" s="216"/>
      <c r="I66" s="216"/>
      <c r="J66" s="216"/>
    </row>
    <row r="67" spans="1:10" ht="28.35" customHeight="1" x14ac:dyDescent="0.3">
      <c r="A67" s="152" t="s">
        <v>69</v>
      </c>
      <c r="B67" s="217">
        <f>H115</f>
        <v>0</v>
      </c>
      <c r="C67" s="217"/>
      <c r="D67" s="218"/>
      <c r="E67" s="162"/>
      <c r="F67" s="191" t="s">
        <v>108</v>
      </c>
      <c r="G67" s="191" t="s">
        <v>61</v>
      </c>
      <c r="H67" s="193">
        <f>H68+J68</f>
        <v>0</v>
      </c>
      <c r="I67" s="193"/>
      <c r="J67" s="193"/>
    </row>
    <row r="68" spans="1:10" ht="28.35" customHeight="1" x14ac:dyDescent="0.3">
      <c r="A68" s="160" t="s">
        <v>121</v>
      </c>
      <c r="B68" s="217">
        <f>I115+J115</f>
        <v>0</v>
      </c>
      <c r="C68" s="217"/>
      <c r="D68" s="218"/>
      <c r="E68" s="130"/>
      <c r="F68" s="130"/>
      <c r="G68" s="163" t="s">
        <v>61</v>
      </c>
      <c r="H68" s="178"/>
      <c r="I68" s="163" t="s">
        <v>62</v>
      </c>
      <c r="J68" s="178"/>
    </row>
    <row r="69" spans="1:10" ht="6.95" customHeight="1" x14ac:dyDescent="0.3">
      <c r="A69" s="157"/>
    </row>
    <row r="70" spans="1:10" ht="28.35" customHeight="1" x14ac:dyDescent="0.3">
      <c r="A70" s="165" t="s">
        <v>106</v>
      </c>
      <c r="B70" s="219"/>
      <c r="C70" s="219"/>
      <c r="D70" s="219"/>
      <c r="E70" s="219"/>
      <c r="F70" s="219"/>
      <c r="G70" s="219"/>
      <c r="H70" s="219"/>
      <c r="I70" s="219"/>
      <c r="J70" s="219"/>
    </row>
    <row r="71" spans="1:10" ht="6.95" customHeight="1" x14ac:dyDescent="0.3">
      <c r="A71" s="158"/>
      <c r="B71" s="131"/>
      <c r="C71" s="132"/>
      <c r="D71" s="132"/>
      <c r="E71" s="132"/>
      <c r="F71" s="132"/>
      <c r="G71" s="132"/>
      <c r="H71" s="132"/>
      <c r="I71" s="132"/>
      <c r="J71" s="132"/>
    </row>
    <row r="72" spans="1:10" ht="13.5" customHeight="1" x14ac:dyDescent="0.3">
      <c r="A72" s="158"/>
      <c r="B72" s="131"/>
      <c r="C72" s="132"/>
      <c r="D72" s="132"/>
      <c r="E72" s="132"/>
      <c r="F72" s="132"/>
      <c r="G72" s="132"/>
      <c r="H72" s="132"/>
      <c r="I72" s="132"/>
      <c r="J72" s="164" t="s">
        <v>96</v>
      </c>
    </row>
    <row r="73" spans="1:10" ht="18" customHeight="1" x14ac:dyDescent="0.3">
      <c r="A73" s="192" t="s">
        <v>114</v>
      </c>
      <c r="B73" s="133" t="s">
        <v>50</v>
      </c>
      <c r="C73" s="245"/>
      <c r="D73" s="246"/>
      <c r="E73" s="246"/>
      <c r="F73" s="246"/>
      <c r="G73" s="246"/>
      <c r="H73" s="246"/>
      <c r="I73" s="247"/>
      <c r="J73" s="134"/>
    </row>
    <row r="74" spans="1:10" ht="22.5" customHeight="1" x14ac:dyDescent="0.3">
      <c r="A74" s="192"/>
      <c r="B74" s="133" t="s">
        <v>51</v>
      </c>
      <c r="C74" s="135"/>
      <c r="D74" s="136"/>
      <c r="E74" s="136"/>
      <c r="F74" s="136"/>
      <c r="G74" s="136"/>
      <c r="H74" s="137" t="s">
        <v>122</v>
      </c>
      <c r="I74" s="113"/>
      <c r="J74" s="113"/>
    </row>
    <row r="75" spans="1:10" ht="18" customHeight="1" x14ac:dyDescent="0.3">
      <c r="A75" s="192"/>
      <c r="B75" s="133" t="s">
        <v>52</v>
      </c>
      <c r="C75" s="248"/>
      <c r="D75" s="249"/>
      <c r="E75" s="249"/>
      <c r="F75" s="249"/>
      <c r="G75" s="249"/>
      <c r="H75" s="249"/>
      <c r="I75" s="250"/>
      <c r="J75" s="138"/>
    </row>
    <row r="76" spans="1:10" ht="18" customHeight="1" x14ac:dyDescent="0.3">
      <c r="A76" s="192"/>
      <c r="B76" s="133" t="s">
        <v>70</v>
      </c>
      <c r="C76" s="248"/>
      <c r="D76" s="249"/>
      <c r="E76" s="249"/>
      <c r="F76" s="249"/>
      <c r="G76" s="249"/>
      <c r="H76" s="249"/>
      <c r="I76" s="250"/>
      <c r="J76" s="138"/>
    </row>
    <row r="77" spans="1:10" ht="18" customHeight="1" x14ac:dyDescent="0.3">
      <c r="A77" s="192"/>
      <c r="B77" s="133" t="s">
        <v>71</v>
      </c>
      <c r="C77" s="248"/>
      <c r="D77" s="249"/>
      <c r="E77" s="249"/>
      <c r="F77" s="249"/>
      <c r="G77" s="249"/>
      <c r="H77" s="249"/>
      <c r="I77" s="250"/>
      <c r="J77" s="138"/>
    </row>
    <row r="78" spans="1:10" ht="23.25" customHeight="1" x14ac:dyDescent="0.3">
      <c r="A78" s="192"/>
      <c r="B78" s="133" t="s">
        <v>87</v>
      </c>
      <c r="C78" s="139"/>
      <c r="D78" s="236" t="s">
        <v>101</v>
      </c>
      <c r="E78" s="236"/>
      <c r="F78" s="236"/>
      <c r="G78" s="236"/>
      <c r="H78" s="236"/>
      <c r="I78" s="236"/>
      <c r="J78" s="138"/>
    </row>
    <row r="79" spans="1:10" ht="10.5" customHeight="1" x14ac:dyDescent="0.3">
      <c r="A79" s="129"/>
      <c r="B79" s="133"/>
      <c r="C79" s="129"/>
      <c r="D79" s="140"/>
      <c r="E79" s="140"/>
      <c r="F79" s="140"/>
      <c r="G79" s="140"/>
      <c r="H79" s="140"/>
      <c r="I79" s="140"/>
      <c r="J79" s="140"/>
    </row>
    <row r="80" spans="1:10" ht="18.75" x14ac:dyDescent="0.3">
      <c r="A80" s="145" t="s">
        <v>53</v>
      </c>
    </row>
    <row r="81" spans="1:10" ht="6.95" customHeight="1" x14ac:dyDescent="0.3">
      <c r="A81" s="141"/>
    </row>
    <row r="82" spans="1:10" ht="14.1" customHeight="1" x14ac:dyDescent="0.3">
      <c r="A82" s="220" t="s">
        <v>74</v>
      </c>
      <c r="B82" s="221"/>
      <c r="C82" s="222"/>
      <c r="D82" s="253" t="s">
        <v>54</v>
      </c>
      <c r="E82" s="253" t="s">
        <v>55</v>
      </c>
      <c r="F82" s="256" t="s">
        <v>56</v>
      </c>
      <c r="G82" s="256" t="s">
        <v>0</v>
      </c>
      <c r="H82" s="195" t="s">
        <v>1</v>
      </c>
      <c r="I82" s="196"/>
      <c r="J82" s="197"/>
    </row>
    <row r="83" spans="1:10" ht="42.6" customHeight="1" x14ac:dyDescent="0.3">
      <c r="A83" s="223"/>
      <c r="B83" s="224"/>
      <c r="C83" s="225"/>
      <c r="D83" s="254"/>
      <c r="E83" s="254"/>
      <c r="F83" s="257"/>
      <c r="G83" s="257"/>
      <c r="H83" s="146" t="s">
        <v>72</v>
      </c>
      <c r="I83" s="251">
        <f>B49</f>
        <v>0</v>
      </c>
      <c r="J83" s="252"/>
    </row>
    <row r="84" spans="1:10" x14ac:dyDescent="0.3">
      <c r="A84" s="226"/>
      <c r="B84" s="227"/>
      <c r="C84" s="228"/>
      <c r="D84" s="255"/>
      <c r="E84" s="255"/>
      <c r="F84" s="258"/>
      <c r="G84" s="258"/>
      <c r="H84" s="146" t="s">
        <v>57</v>
      </c>
      <c r="I84" s="146" t="s">
        <v>57</v>
      </c>
      <c r="J84" s="146" t="s">
        <v>58</v>
      </c>
    </row>
    <row r="85" spans="1:10" x14ac:dyDescent="0.3">
      <c r="A85" s="204" t="s">
        <v>75</v>
      </c>
      <c r="B85" s="205"/>
      <c r="C85" s="206"/>
      <c r="D85" s="147"/>
      <c r="E85" s="147"/>
      <c r="F85" s="148"/>
      <c r="G85" s="149">
        <f>SUM(G86:G88)</f>
        <v>0</v>
      </c>
      <c r="H85" s="150">
        <f t="shared" ref="H85:J85" si="0">SUM(H86:H88)</f>
        <v>0</v>
      </c>
      <c r="I85" s="150">
        <f t="shared" si="0"/>
        <v>0</v>
      </c>
      <c r="J85" s="150">
        <f t="shared" si="0"/>
        <v>0</v>
      </c>
    </row>
    <row r="86" spans="1:10" s="122" customFormat="1" x14ac:dyDescent="0.3">
      <c r="A86" s="198"/>
      <c r="B86" s="198"/>
      <c r="C86" s="198"/>
      <c r="D86" s="113"/>
      <c r="E86" s="114"/>
      <c r="F86" s="115"/>
      <c r="G86" s="116">
        <f>E86*F86</f>
        <v>0</v>
      </c>
      <c r="H86" s="114"/>
      <c r="I86" s="114"/>
      <c r="J86" s="114"/>
    </row>
    <row r="87" spans="1:10" s="122" customFormat="1" x14ac:dyDescent="0.3">
      <c r="A87" s="198"/>
      <c r="B87" s="198"/>
      <c r="C87" s="198"/>
      <c r="D87" s="113"/>
      <c r="E87" s="114"/>
      <c r="F87" s="115"/>
      <c r="G87" s="116">
        <f>E87*F87</f>
        <v>0</v>
      </c>
      <c r="H87" s="114"/>
      <c r="I87" s="114"/>
      <c r="J87" s="114"/>
    </row>
    <row r="88" spans="1:10" s="122" customFormat="1" x14ac:dyDescent="0.3">
      <c r="A88" s="198"/>
      <c r="B88" s="198"/>
      <c r="C88" s="198"/>
      <c r="D88" s="113"/>
      <c r="E88" s="114"/>
      <c r="F88" s="115"/>
      <c r="G88" s="116">
        <f t="shared" ref="G88:G91" si="1">E88*F88</f>
        <v>0</v>
      </c>
      <c r="H88" s="114"/>
      <c r="I88" s="114"/>
      <c r="J88" s="114"/>
    </row>
    <row r="89" spans="1:10" x14ac:dyDescent="0.3">
      <c r="A89" s="204" t="s">
        <v>76</v>
      </c>
      <c r="B89" s="205"/>
      <c r="C89" s="206"/>
      <c r="D89" s="147"/>
      <c r="E89" s="147"/>
      <c r="F89" s="148"/>
      <c r="G89" s="149">
        <f>SUM(G90:G91)</f>
        <v>0</v>
      </c>
      <c r="H89" s="150">
        <f>SUM(H90:H91)</f>
        <v>0</v>
      </c>
      <c r="I89" s="150">
        <f>SUM(I90:I91)</f>
        <v>0</v>
      </c>
      <c r="J89" s="150">
        <f>SUM(J90:J91)</f>
        <v>0</v>
      </c>
    </row>
    <row r="90" spans="1:10" s="122" customFormat="1" x14ac:dyDescent="0.3">
      <c r="A90" s="198"/>
      <c r="B90" s="198"/>
      <c r="C90" s="198"/>
      <c r="D90" s="113"/>
      <c r="E90" s="114"/>
      <c r="F90" s="115"/>
      <c r="G90" s="116">
        <f t="shared" si="1"/>
        <v>0</v>
      </c>
      <c r="H90" s="114"/>
      <c r="I90" s="114"/>
      <c r="J90" s="114"/>
    </row>
    <row r="91" spans="1:10" s="122" customFormat="1" x14ac:dyDescent="0.3">
      <c r="A91" s="198"/>
      <c r="B91" s="198"/>
      <c r="C91" s="198"/>
      <c r="D91" s="113"/>
      <c r="E91" s="114"/>
      <c r="F91" s="115"/>
      <c r="G91" s="116">
        <f t="shared" si="1"/>
        <v>0</v>
      </c>
      <c r="H91" s="114"/>
      <c r="I91" s="114"/>
      <c r="J91" s="114"/>
    </row>
    <row r="92" spans="1:10" x14ac:dyDescent="0.3">
      <c r="A92" s="204" t="s">
        <v>77</v>
      </c>
      <c r="B92" s="205"/>
      <c r="C92" s="206"/>
      <c r="D92" s="147"/>
      <c r="E92" s="147"/>
      <c r="F92" s="148"/>
      <c r="G92" s="149">
        <f>SUM(G93:G94)</f>
        <v>0</v>
      </c>
      <c r="H92" s="150">
        <f t="shared" ref="H92:J92" si="2">SUM(H93:H94)</f>
        <v>0</v>
      </c>
      <c r="I92" s="150">
        <f t="shared" si="2"/>
        <v>0</v>
      </c>
      <c r="J92" s="150">
        <f t="shared" si="2"/>
        <v>0</v>
      </c>
    </row>
    <row r="93" spans="1:10" s="122" customFormat="1" x14ac:dyDescent="0.3">
      <c r="A93" s="198"/>
      <c r="B93" s="198"/>
      <c r="C93" s="198"/>
      <c r="D93" s="113"/>
      <c r="E93" s="114"/>
      <c r="F93" s="115"/>
      <c r="G93" s="116">
        <f t="shared" ref="G93:G94" si="3">E93*F93</f>
        <v>0</v>
      </c>
      <c r="H93" s="114"/>
      <c r="I93" s="114"/>
      <c r="J93" s="114"/>
    </row>
    <row r="94" spans="1:10" s="122" customFormat="1" x14ac:dyDescent="0.3">
      <c r="A94" s="198"/>
      <c r="B94" s="198"/>
      <c r="C94" s="198"/>
      <c r="D94" s="113"/>
      <c r="E94" s="114"/>
      <c r="F94" s="115"/>
      <c r="G94" s="116">
        <f t="shared" si="3"/>
        <v>0</v>
      </c>
      <c r="H94" s="114"/>
      <c r="I94" s="114"/>
      <c r="J94" s="114"/>
    </row>
    <row r="95" spans="1:10" ht="24.75" customHeight="1" x14ac:dyDescent="0.3">
      <c r="A95" s="199" t="s">
        <v>78</v>
      </c>
      <c r="B95" s="200"/>
      <c r="C95" s="201"/>
      <c r="D95" s="147"/>
      <c r="E95" s="147"/>
      <c r="F95" s="148"/>
      <c r="G95" s="149">
        <f>SUM(G96:G97)</f>
        <v>0</v>
      </c>
      <c r="H95" s="150">
        <f>SUM(H96:H97)</f>
        <v>0</v>
      </c>
      <c r="I95" s="150">
        <f>SUM(I96:I97)</f>
        <v>0</v>
      </c>
      <c r="J95" s="150">
        <f>SUM(J96:J97)</f>
        <v>0</v>
      </c>
    </row>
    <row r="96" spans="1:10" s="122" customFormat="1" x14ac:dyDescent="0.3">
      <c r="A96" s="198"/>
      <c r="B96" s="198"/>
      <c r="C96" s="198"/>
      <c r="D96" s="113"/>
      <c r="E96" s="114"/>
      <c r="F96" s="115"/>
      <c r="G96" s="116">
        <f t="shared" ref="G96:G97" si="4">E96*F96</f>
        <v>0</v>
      </c>
      <c r="H96" s="114"/>
      <c r="I96" s="114"/>
      <c r="J96" s="114"/>
    </row>
    <row r="97" spans="1:10" s="122" customFormat="1" x14ac:dyDescent="0.3">
      <c r="A97" s="198"/>
      <c r="B97" s="198"/>
      <c r="C97" s="198"/>
      <c r="D97" s="113"/>
      <c r="E97" s="114"/>
      <c r="F97" s="115"/>
      <c r="G97" s="116">
        <f t="shared" si="4"/>
        <v>0</v>
      </c>
      <c r="H97" s="114"/>
      <c r="I97" s="114"/>
      <c r="J97" s="114"/>
    </row>
    <row r="98" spans="1:10" ht="26.25" customHeight="1" x14ac:dyDescent="0.3">
      <c r="A98" s="199" t="s">
        <v>79</v>
      </c>
      <c r="B98" s="200"/>
      <c r="C98" s="201"/>
      <c r="D98" s="147"/>
      <c r="E98" s="147"/>
      <c r="F98" s="148"/>
      <c r="G98" s="149">
        <f>SUM(G99:G101)</f>
        <v>0</v>
      </c>
      <c r="H98" s="150">
        <f>SUM(H99:H101)</f>
        <v>0</v>
      </c>
      <c r="I98" s="150">
        <f>SUM(I99:I101)</f>
        <v>0</v>
      </c>
      <c r="J98" s="150">
        <f>SUM(J99:J101)</f>
        <v>0</v>
      </c>
    </row>
    <row r="99" spans="1:10" s="122" customFormat="1" x14ac:dyDescent="0.3">
      <c r="A99" s="198"/>
      <c r="B99" s="198"/>
      <c r="C99" s="198"/>
      <c r="D99" s="113"/>
      <c r="E99" s="114"/>
      <c r="F99" s="115"/>
      <c r="G99" s="116">
        <f t="shared" ref="G99:G101" si="5">E99*F99</f>
        <v>0</v>
      </c>
      <c r="H99" s="114"/>
      <c r="I99" s="114"/>
      <c r="J99" s="114"/>
    </row>
    <row r="100" spans="1:10" s="122" customFormat="1" x14ac:dyDescent="0.3">
      <c r="A100" s="198"/>
      <c r="B100" s="198"/>
      <c r="C100" s="198"/>
      <c r="D100" s="113"/>
      <c r="E100" s="114"/>
      <c r="F100" s="115"/>
      <c r="G100" s="116">
        <f t="shared" si="5"/>
        <v>0</v>
      </c>
      <c r="H100" s="114"/>
      <c r="I100" s="114"/>
      <c r="J100" s="114"/>
    </row>
    <row r="101" spans="1:10" s="122" customFormat="1" x14ac:dyDescent="0.3">
      <c r="A101" s="198"/>
      <c r="B101" s="198"/>
      <c r="C101" s="198"/>
      <c r="D101" s="113"/>
      <c r="E101" s="114"/>
      <c r="F101" s="115"/>
      <c r="G101" s="116">
        <f t="shared" si="5"/>
        <v>0</v>
      </c>
      <c r="H101" s="114"/>
      <c r="I101" s="114"/>
      <c r="J101" s="114"/>
    </row>
    <row r="102" spans="1:10" ht="25.5" customHeight="1" x14ac:dyDescent="0.3">
      <c r="A102" s="199" t="s">
        <v>80</v>
      </c>
      <c r="B102" s="200"/>
      <c r="C102" s="201"/>
      <c r="D102" s="147"/>
      <c r="E102" s="147"/>
      <c r="F102" s="148"/>
      <c r="G102" s="149">
        <f>SUM(G103:G105)</f>
        <v>0</v>
      </c>
      <c r="H102" s="150">
        <f>SUM(H103:H105)</f>
        <v>0</v>
      </c>
      <c r="I102" s="150">
        <f>SUM(I103:I105)</f>
        <v>0</v>
      </c>
      <c r="J102" s="150">
        <f>SUM(J103:J105)</f>
        <v>0</v>
      </c>
    </row>
    <row r="103" spans="1:10" s="122" customFormat="1" x14ac:dyDescent="0.3">
      <c r="A103" s="198"/>
      <c r="B103" s="198"/>
      <c r="C103" s="198"/>
      <c r="D103" s="113"/>
      <c r="E103" s="114"/>
      <c r="F103" s="115"/>
      <c r="G103" s="116">
        <f t="shared" ref="G103:G105" si="6">E103*F103</f>
        <v>0</v>
      </c>
      <c r="H103" s="114"/>
      <c r="I103" s="114"/>
      <c r="J103" s="114"/>
    </row>
    <row r="104" spans="1:10" s="122" customFormat="1" x14ac:dyDescent="0.3">
      <c r="A104" s="198"/>
      <c r="B104" s="198"/>
      <c r="C104" s="198"/>
      <c r="D104" s="113"/>
      <c r="E104" s="114"/>
      <c r="F104" s="115"/>
      <c r="G104" s="116">
        <f t="shared" si="6"/>
        <v>0</v>
      </c>
      <c r="H104" s="114"/>
      <c r="I104" s="114"/>
      <c r="J104" s="114"/>
    </row>
    <row r="105" spans="1:10" s="122" customFormat="1" x14ac:dyDescent="0.3">
      <c r="A105" s="198"/>
      <c r="B105" s="198"/>
      <c r="C105" s="198"/>
      <c r="D105" s="113"/>
      <c r="E105" s="114"/>
      <c r="F105" s="115"/>
      <c r="G105" s="116">
        <f t="shared" si="6"/>
        <v>0</v>
      </c>
      <c r="H105" s="114"/>
      <c r="I105" s="114"/>
      <c r="J105" s="114"/>
    </row>
    <row r="106" spans="1:10" ht="26.25" customHeight="1" x14ac:dyDescent="0.3">
      <c r="A106" s="199" t="s">
        <v>81</v>
      </c>
      <c r="B106" s="200"/>
      <c r="C106" s="201"/>
      <c r="D106" s="147"/>
      <c r="E106" s="147"/>
      <c r="F106" s="148"/>
      <c r="G106" s="149">
        <f>SUM(G107:G108)</f>
        <v>0</v>
      </c>
      <c r="H106" s="150">
        <f>SUM(H107:H108)</f>
        <v>0</v>
      </c>
      <c r="I106" s="150">
        <f>SUM(I107:I108)</f>
        <v>0</v>
      </c>
      <c r="J106" s="150">
        <f>SUM(J107:J108)</f>
        <v>0</v>
      </c>
    </row>
    <row r="107" spans="1:10" s="122" customFormat="1" x14ac:dyDescent="0.3">
      <c r="A107" s="198"/>
      <c r="B107" s="198"/>
      <c r="C107" s="198"/>
      <c r="D107" s="113"/>
      <c r="E107" s="114"/>
      <c r="F107" s="115"/>
      <c r="G107" s="116">
        <f t="shared" ref="G107:G108" si="7">E107*F107</f>
        <v>0</v>
      </c>
      <c r="H107" s="114"/>
      <c r="I107" s="114"/>
      <c r="J107" s="114"/>
    </row>
    <row r="108" spans="1:10" s="122" customFormat="1" x14ac:dyDescent="0.3">
      <c r="A108" s="198"/>
      <c r="B108" s="198"/>
      <c r="C108" s="198"/>
      <c r="D108" s="113"/>
      <c r="E108" s="114"/>
      <c r="F108" s="115"/>
      <c r="G108" s="116">
        <f t="shared" si="7"/>
        <v>0</v>
      </c>
      <c r="H108" s="114"/>
      <c r="I108" s="114"/>
      <c r="J108" s="114"/>
    </row>
    <row r="109" spans="1:10" ht="25.5" customHeight="1" x14ac:dyDescent="0.3">
      <c r="A109" s="199" t="s">
        <v>82</v>
      </c>
      <c r="B109" s="200"/>
      <c r="C109" s="201"/>
      <c r="D109" s="147"/>
      <c r="E109" s="147"/>
      <c r="F109" s="148"/>
      <c r="G109" s="149">
        <f>SUM(G110:G111)</f>
        <v>0</v>
      </c>
      <c r="H109" s="150">
        <f>SUM(H110:H111)</f>
        <v>0</v>
      </c>
      <c r="I109" s="150">
        <f>SUM(I110:I111)</f>
        <v>0</v>
      </c>
      <c r="J109" s="150">
        <f>SUM(J110:J111)</f>
        <v>0</v>
      </c>
    </row>
    <row r="110" spans="1:10" s="122" customFormat="1" x14ac:dyDescent="0.3">
      <c r="A110" s="198"/>
      <c r="B110" s="198"/>
      <c r="C110" s="198"/>
      <c r="D110" s="113"/>
      <c r="E110" s="114"/>
      <c r="F110" s="115"/>
      <c r="G110" s="116">
        <f t="shared" ref="G110:G111" si="8">E110*F110</f>
        <v>0</v>
      </c>
      <c r="H110" s="114"/>
      <c r="I110" s="114">
        <f>G110</f>
        <v>0</v>
      </c>
      <c r="J110" s="114"/>
    </row>
    <row r="111" spans="1:10" s="122" customFormat="1" x14ac:dyDescent="0.3">
      <c r="A111" s="198"/>
      <c r="B111" s="198"/>
      <c r="C111" s="198"/>
      <c r="D111" s="113"/>
      <c r="E111" s="114"/>
      <c r="F111" s="115"/>
      <c r="G111" s="116">
        <f t="shared" si="8"/>
        <v>0</v>
      </c>
      <c r="H111" s="114"/>
      <c r="I111" s="114"/>
      <c r="J111" s="114"/>
    </row>
    <row r="112" spans="1:10" ht="25.5" customHeight="1" x14ac:dyDescent="0.3">
      <c r="A112" s="199" t="s">
        <v>83</v>
      </c>
      <c r="B112" s="200"/>
      <c r="C112" s="201"/>
      <c r="D112" s="147"/>
      <c r="E112" s="147"/>
      <c r="F112" s="148"/>
      <c r="G112" s="149">
        <f>SUM(G113:G114)</f>
        <v>0</v>
      </c>
      <c r="H112" s="150">
        <f t="shared" ref="H112:J112" si="9">SUM(H113:H114)</f>
        <v>0</v>
      </c>
      <c r="I112" s="150">
        <f t="shared" si="9"/>
        <v>0</v>
      </c>
      <c r="J112" s="150">
        <f t="shared" si="9"/>
        <v>0</v>
      </c>
    </row>
    <row r="113" spans="1:10" s="122" customFormat="1" x14ac:dyDescent="0.3">
      <c r="A113" s="198"/>
      <c r="B113" s="198"/>
      <c r="C113" s="198"/>
      <c r="D113" s="113"/>
      <c r="E113" s="114"/>
      <c r="F113" s="115"/>
      <c r="G113" s="116">
        <f t="shared" ref="G113:G114" si="10">E113*F113</f>
        <v>0</v>
      </c>
      <c r="H113" s="114"/>
      <c r="I113" s="114">
        <f>G113</f>
        <v>0</v>
      </c>
      <c r="J113" s="114"/>
    </row>
    <row r="114" spans="1:10" s="122" customFormat="1" x14ac:dyDescent="0.3">
      <c r="A114" s="198"/>
      <c r="B114" s="198"/>
      <c r="C114" s="198"/>
      <c r="D114" s="113"/>
      <c r="E114" s="114"/>
      <c r="F114" s="115"/>
      <c r="G114" s="116">
        <f t="shared" si="10"/>
        <v>0</v>
      </c>
      <c r="H114" s="114"/>
      <c r="I114" s="114"/>
      <c r="J114" s="114"/>
    </row>
    <row r="115" spans="1:10" x14ac:dyDescent="0.3">
      <c r="A115" s="182" t="s">
        <v>126</v>
      </c>
      <c r="B115" s="117"/>
      <c r="C115" s="117"/>
      <c r="D115" s="117"/>
      <c r="E115" s="202" t="s">
        <v>59</v>
      </c>
      <c r="F115" s="202"/>
      <c r="G115" s="175">
        <f>G85+G89+G92+G95+G98+G102+G106+G109+G112</f>
        <v>0</v>
      </c>
      <c r="H115" s="175">
        <f>H85+H89+H92+H95+H98+H102+H106+H109+H112</f>
        <v>0</v>
      </c>
      <c r="I115" s="175">
        <f>I85+I89+I92+I95+I98+I102+I106+I109+I112</f>
        <v>0</v>
      </c>
      <c r="J115" s="175">
        <f>J85+J89+J92+J95+J98+J102+J106+J109+J112</f>
        <v>0</v>
      </c>
    </row>
    <row r="116" spans="1:10" x14ac:dyDescent="0.3">
      <c r="A116" s="183" t="s">
        <v>123</v>
      </c>
      <c r="E116" s="184"/>
      <c r="F116" s="184"/>
      <c r="G116" s="185" t="s">
        <v>115</v>
      </c>
      <c r="H116" s="176" t="e">
        <f>H115/G115</f>
        <v>#DIV/0!</v>
      </c>
      <c r="I116" s="142" t="e">
        <f>I115/G115</f>
        <v>#DIV/0!</v>
      </c>
      <c r="J116" s="142" t="e">
        <f>J115/G115</f>
        <v>#DIV/0!</v>
      </c>
    </row>
    <row r="117" spans="1:10" x14ac:dyDescent="0.3">
      <c r="A117" s="183" t="s">
        <v>125</v>
      </c>
      <c r="E117" s="184"/>
      <c r="F117" s="184"/>
      <c r="G117" s="187" t="s">
        <v>124</v>
      </c>
      <c r="H117" s="187"/>
      <c r="I117" s="194" t="e">
        <f>I116+J116</f>
        <v>#DIV/0!</v>
      </c>
      <c r="J117" s="194"/>
    </row>
    <row r="118" spans="1:10" x14ac:dyDescent="0.3">
      <c r="E118" s="143"/>
      <c r="F118" s="143"/>
      <c r="G118" s="143"/>
      <c r="H118" s="143"/>
    </row>
  </sheetData>
  <sheetProtection formatCells="0" formatColumns="0" formatRows="0"/>
  <mergeCells count="85">
    <mergeCell ref="A114:C114"/>
    <mergeCell ref="A106:C106"/>
    <mergeCell ref="A107:C107"/>
    <mergeCell ref="A108:C108"/>
    <mergeCell ref="A109:C109"/>
    <mergeCell ref="A110:C110"/>
    <mergeCell ref="A111:C111"/>
    <mergeCell ref="A112:C112"/>
    <mergeCell ref="A113:C113"/>
    <mergeCell ref="C73:I73"/>
    <mergeCell ref="C75:I75"/>
    <mergeCell ref="C76:I76"/>
    <mergeCell ref="C77:I77"/>
    <mergeCell ref="I83:J83"/>
    <mergeCell ref="D82:D84"/>
    <mergeCell ref="E82:E84"/>
    <mergeCell ref="F82:F84"/>
    <mergeCell ref="G82:G84"/>
    <mergeCell ref="A104:C104"/>
    <mergeCell ref="A105:C105"/>
    <mergeCell ref="A101:C101"/>
    <mergeCell ref="A85:C85"/>
    <mergeCell ref="D78:I78"/>
    <mergeCell ref="A96:C96"/>
    <mergeCell ref="A94:C94"/>
    <mergeCell ref="A87:C87"/>
    <mergeCell ref="A100:C100"/>
    <mergeCell ref="A93:C93"/>
    <mergeCell ref="A102:C102"/>
    <mergeCell ref="A103:C103"/>
    <mergeCell ref="B70:J70"/>
    <mergeCell ref="A54:J54"/>
    <mergeCell ref="B56:J56"/>
    <mergeCell ref="H66:J66"/>
    <mergeCell ref="A59:A63"/>
    <mergeCell ref="A23:J23"/>
    <mergeCell ref="A29:J31"/>
    <mergeCell ref="A24:J24"/>
    <mergeCell ref="H33:J33"/>
    <mergeCell ref="B67:D67"/>
    <mergeCell ref="B50:G50"/>
    <mergeCell ref="I50:J50"/>
    <mergeCell ref="B51:E51"/>
    <mergeCell ref="H51:J51"/>
    <mergeCell ref="F51:G51"/>
    <mergeCell ref="B52:F52"/>
    <mergeCell ref="H52:J52"/>
    <mergeCell ref="H65:J65"/>
    <mergeCell ref="A3:J3"/>
    <mergeCell ref="A1:J1"/>
    <mergeCell ref="A18:J21"/>
    <mergeCell ref="A5:B5"/>
    <mergeCell ref="E5:J5"/>
    <mergeCell ref="E115:F115"/>
    <mergeCell ref="D43:G43"/>
    <mergeCell ref="A92:C92"/>
    <mergeCell ref="A90:C90"/>
    <mergeCell ref="A91:C91"/>
    <mergeCell ref="B59:J63"/>
    <mergeCell ref="B65:D65"/>
    <mergeCell ref="B66:D66"/>
    <mergeCell ref="A89:C89"/>
    <mergeCell ref="A86:C86"/>
    <mergeCell ref="A88:C88"/>
    <mergeCell ref="D44:G44"/>
    <mergeCell ref="B68:D68"/>
    <mergeCell ref="B49:J49"/>
    <mergeCell ref="B57:J57"/>
    <mergeCell ref="A82:C84"/>
    <mergeCell ref="G117:H117"/>
    <mergeCell ref="A25:C25"/>
    <mergeCell ref="D25:F25"/>
    <mergeCell ref="G25:I25"/>
    <mergeCell ref="A26:J26"/>
    <mergeCell ref="F65:G65"/>
    <mergeCell ref="F66:G66"/>
    <mergeCell ref="A73:A78"/>
    <mergeCell ref="F67:G67"/>
    <mergeCell ref="H67:J67"/>
    <mergeCell ref="I117:J117"/>
    <mergeCell ref="H82:J82"/>
    <mergeCell ref="A99:C99"/>
    <mergeCell ref="A95:C95"/>
    <mergeCell ref="A97:C97"/>
    <mergeCell ref="A98:C98"/>
  </mergeCells>
  <conditionalFormatting sqref="G99:G101 G96:G97 G90:G91 G110:G111">
    <cfRule type="expression" dxfId="36" priority="425" stopIfTrue="1">
      <formula>G90=""</formula>
    </cfRule>
  </conditionalFormatting>
  <conditionalFormatting sqref="G88">
    <cfRule type="expression" dxfId="35" priority="328" stopIfTrue="1">
      <formula>G88=""</formula>
    </cfRule>
  </conditionalFormatting>
  <conditionalFormatting sqref="G86:G87">
    <cfRule type="expression" dxfId="34" priority="331" stopIfTrue="1">
      <formula>G86=""</formula>
    </cfRule>
  </conditionalFormatting>
  <conditionalFormatting sqref="E5:F5">
    <cfRule type="expression" dxfId="33" priority="370" stopIfTrue="1">
      <formula>E5=""</formula>
    </cfRule>
  </conditionalFormatting>
  <conditionalFormatting sqref="B66">
    <cfRule type="expression" dxfId="32" priority="335" stopIfTrue="1">
      <formula>B66=""</formula>
    </cfRule>
  </conditionalFormatting>
  <conditionalFormatting sqref="G103:G105">
    <cfRule type="expression" dxfId="31" priority="284" stopIfTrue="1">
      <formula>G103=""</formula>
    </cfRule>
  </conditionalFormatting>
  <conditionalFormatting sqref="G93:G94">
    <cfRule type="expression" dxfId="30" priority="319" stopIfTrue="1">
      <formula>G93=""</formula>
    </cfRule>
  </conditionalFormatting>
  <conditionalFormatting sqref="H116">
    <cfRule type="cellIs" dxfId="29" priority="264" operator="greaterThan">
      <formula>0.5</formula>
    </cfRule>
  </conditionalFormatting>
  <conditionalFormatting sqref="I117:J117">
    <cfRule type="cellIs" dxfId="28" priority="263" operator="lessThan">
      <formula>0.5</formula>
    </cfRule>
  </conditionalFormatting>
  <conditionalFormatting sqref="B67:B68">
    <cfRule type="expression" dxfId="27" priority="170" stopIfTrue="1">
      <formula>B67=""</formula>
    </cfRule>
  </conditionalFormatting>
  <conditionalFormatting sqref="B49">
    <cfRule type="expression" dxfId="26" priority="121" stopIfTrue="1">
      <formula>B49=""</formula>
    </cfRule>
  </conditionalFormatting>
  <conditionalFormatting sqref="B59">
    <cfRule type="expression" dxfId="25" priority="111" stopIfTrue="1">
      <formula>B59=""</formula>
    </cfRule>
  </conditionalFormatting>
  <conditionalFormatting sqref="G107:G108">
    <cfRule type="expression" dxfId="24" priority="67" stopIfTrue="1">
      <formula>G107=""</formula>
    </cfRule>
  </conditionalFormatting>
  <conditionalFormatting sqref="G113:G114">
    <cfRule type="expression" dxfId="23" priority="55" stopIfTrue="1">
      <formula>G113=""</formula>
    </cfRule>
  </conditionalFormatting>
  <conditionalFormatting sqref="E33">
    <cfRule type="expression" dxfId="22" priority="31" stopIfTrue="1">
      <formula>E33=""</formula>
    </cfRule>
  </conditionalFormatting>
  <conditionalFormatting sqref="A24">
    <cfRule type="expression" dxfId="21" priority="25" stopIfTrue="1">
      <formula>A24=""</formula>
    </cfRule>
  </conditionalFormatting>
  <conditionalFormatting sqref="H33">
    <cfRule type="expression" dxfId="20" priority="21" stopIfTrue="1">
      <formula>H33=""</formula>
    </cfRule>
  </conditionalFormatting>
  <conditionalFormatting sqref="A29">
    <cfRule type="expression" dxfId="19" priority="22" stopIfTrue="1">
      <formula>A29=""</formula>
    </cfRule>
  </conditionalFormatting>
  <conditionalFormatting sqref="D43">
    <cfRule type="expression" dxfId="18" priority="20" stopIfTrue="1">
      <formula>D43=""</formula>
    </cfRule>
  </conditionalFormatting>
  <conditionalFormatting sqref="D44">
    <cfRule type="expression" dxfId="17" priority="19" stopIfTrue="1">
      <formula>D44=""</formula>
    </cfRule>
  </conditionalFormatting>
  <conditionalFormatting sqref="A26">
    <cfRule type="expression" dxfId="16" priority="17" stopIfTrue="1">
      <formula>A26=""</formula>
    </cfRule>
  </conditionalFormatting>
  <conditionalFormatting sqref="B50">
    <cfRule type="expression" dxfId="15" priority="16" stopIfTrue="1">
      <formula>B50=""</formula>
    </cfRule>
  </conditionalFormatting>
  <conditionalFormatting sqref="B51">
    <cfRule type="expression" dxfId="14" priority="15" stopIfTrue="1">
      <formula>B51=""</formula>
    </cfRule>
  </conditionalFormatting>
  <conditionalFormatting sqref="B52">
    <cfRule type="expression" dxfId="13" priority="14" stopIfTrue="1">
      <formula>B52=""</formula>
    </cfRule>
  </conditionalFormatting>
  <conditionalFormatting sqref="H51">
    <cfRule type="expression" dxfId="12" priority="13" stopIfTrue="1">
      <formula>H51=""</formula>
    </cfRule>
  </conditionalFormatting>
  <conditionalFormatting sqref="I50">
    <cfRule type="expression" dxfId="11" priority="12" stopIfTrue="1">
      <formula>I50=""</formula>
    </cfRule>
  </conditionalFormatting>
  <conditionalFormatting sqref="H52">
    <cfRule type="expression" dxfId="10" priority="11" stopIfTrue="1">
      <formula>H52=""</formula>
    </cfRule>
  </conditionalFormatting>
  <conditionalFormatting sqref="B56">
    <cfRule type="expression" dxfId="9" priority="10" stopIfTrue="1">
      <formula>B56=""</formula>
    </cfRule>
  </conditionalFormatting>
  <conditionalFormatting sqref="B57">
    <cfRule type="expression" dxfId="8" priority="9" stopIfTrue="1">
      <formula>B57=""</formula>
    </cfRule>
  </conditionalFormatting>
  <conditionalFormatting sqref="B65">
    <cfRule type="expression" dxfId="7" priority="8" stopIfTrue="1">
      <formula>B65=""</formula>
    </cfRule>
  </conditionalFormatting>
  <conditionalFormatting sqref="H65">
    <cfRule type="expression" dxfId="6" priority="7" stopIfTrue="1">
      <formula>H65=""</formula>
    </cfRule>
  </conditionalFormatting>
  <conditionalFormatting sqref="A18">
    <cfRule type="expression" dxfId="5" priority="6" stopIfTrue="1">
      <formula>A18=""</formula>
    </cfRule>
  </conditionalFormatting>
  <conditionalFormatting sqref="H66">
    <cfRule type="expression" dxfId="4" priority="5" stopIfTrue="1">
      <formula>H66=""</formula>
    </cfRule>
  </conditionalFormatting>
  <conditionalFormatting sqref="B70">
    <cfRule type="expression" dxfId="3" priority="1" stopIfTrue="1">
      <formula>B70=""</formula>
    </cfRule>
  </conditionalFormatting>
  <conditionalFormatting sqref="H68">
    <cfRule type="expression" dxfId="2" priority="4" stopIfTrue="1">
      <formula>H68=""</formula>
    </cfRule>
  </conditionalFormatting>
  <conditionalFormatting sqref="J68">
    <cfRule type="expression" dxfId="1" priority="2" stopIfTrue="1">
      <formula>J68=""</formula>
    </cfRule>
  </conditionalFormatting>
  <pageMargins left="0.70866141732283461" right="0.70866141732283461" top="0.74803149606299213" bottom="0.74803149606299213" header="0.31496062992125984" footer="0.31496062992125984"/>
  <pageSetup orientation="portrait" r:id="rId1"/>
  <headerFooter>
    <oddHeader>&amp;R&amp;"-,Negrita"&amp;F</oddHeader>
    <oddFooter>&amp;L&amp;"-,Negrita"&amp;9FIAGRO 1.2&amp;C&amp;"-,Negrita"Proyecto PRODERT IXOQIB' &amp;R&amp;"-,Negrita"&amp;P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9" r:id="rId4" name="Check Box 25">
              <controlPr defaultSize="0" autoFill="0" autoLine="0" autoPict="0">
                <anchor moveWithCells="1">
                  <from>
                    <xdr:col>1</xdr:col>
                    <xdr:colOff>266700</xdr:colOff>
                    <xdr:row>71</xdr:row>
                    <xdr:rowOff>304800</xdr:rowOff>
                  </from>
                  <to>
                    <xdr:col>8</xdr:col>
                    <xdr:colOff>381000</xdr:colOff>
                    <xdr:row>73</xdr:row>
                    <xdr:rowOff>76200</xdr:rowOff>
                  </to>
                </anchor>
              </controlPr>
            </control>
          </mc:Choice>
        </mc:AlternateContent>
        <mc:AlternateContent xmlns:mc="http://schemas.openxmlformats.org/markup-compatibility/2006">
          <mc:Choice Requires="x14">
            <control shapeId="1051" r:id="rId5" name="Check Box 27">
              <controlPr defaultSize="0" autoFill="0" autoLine="0" autoPict="0">
                <anchor moveWithCells="1">
                  <from>
                    <xdr:col>1</xdr:col>
                    <xdr:colOff>266700</xdr:colOff>
                    <xdr:row>73</xdr:row>
                    <xdr:rowOff>28575</xdr:rowOff>
                  </from>
                  <to>
                    <xdr:col>7</xdr:col>
                    <xdr:colOff>38100</xdr:colOff>
                    <xdr:row>74</xdr:row>
                    <xdr:rowOff>0</xdr:rowOff>
                  </to>
                </anchor>
              </controlPr>
            </control>
          </mc:Choice>
        </mc:AlternateContent>
        <mc:AlternateContent xmlns:mc="http://schemas.openxmlformats.org/markup-compatibility/2006">
          <mc:Choice Requires="x14">
            <control shapeId="1052" r:id="rId6" name="Check Box 28">
              <controlPr defaultSize="0" autoFill="0" autoLine="0" autoPict="0">
                <anchor moveWithCells="1">
                  <from>
                    <xdr:col>1</xdr:col>
                    <xdr:colOff>266700</xdr:colOff>
                    <xdr:row>74</xdr:row>
                    <xdr:rowOff>19050</xdr:rowOff>
                  </from>
                  <to>
                    <xdr:col>8</xdr:col>
                    <xdr:colOff>590550</xdr:colOff>
                    <xdr:row>74</xdr:row>
                    <xdr:rowOff>200025</xdr:rowOff>
                  </to>
                </anchor>
              </controlPr>
            </control>
          </mc:Choice>
        </mc:AlternateContent>
        <mc:AlternateContent xmlns:mc="http://schemas.openxmlformats.org/markup-compatibility/2006">
          <mc:Choice Requires="x14">
            <control shapeId="1053" r:id="rId7" name="Check Box 29">
              <controlPr defaultSize="0" autoFill="0" autoLine="0" autoPict="0">
                <anchor moveWithCells="1">
                  <from>
                    <xdr:col>1</xdr:col>
                    <xdr:colOff>266700</xdr:colOff>
                    <xdr:row>74</xdr:row>
                    <xdr:rowOff>219075</xdr:rowOff>
                  </from>
                  <to>
                    <xdr:col>8</xdr:col>
                    <xdr:colOff>600075</xdr:colOff>
                    <xdr:row>76</xdr:row>
                    <xdr:rowOff>19050</xdr:rowOff>
                  </to>
                </anchor>
              </controlPr>
            </control>
          </mc:Choice>
        </mc:AlternateContent>
        <mc:AlternateContent xmlns:mc="http://schemas.openxmlformats.org/markup-compatibility/2006">
          <mc:Choice Requires="x14">
            <control shapeId="1054" r:id="rId8" name="Check Box 30">
              <controlPr defaultSize="0" autoFill="0" autoLine="0" autoPict="0">
                <anchor moveWithCells="1">
                  <from>
                    <xdr:col>1</xdr:col>
                    <xdr:colOff>276225</xdr:colOff>
                    <xdr:row>75</xdr:row>
                    <xdr:rowOff>219075</xdr:rowOff>
                  </from>
                  <to>
                    <xdr:col>8</xdr:col>
                    <xdr:colOff>304800</xdr:colOff>
                    <xdr:row>77</xdr:row>
                    <xdr:rowOff>9525</xdr:rowOff>
                  </to>
                </anchor>
              </controlPr>
            </control>
          </mc:Choice>
        </mc:AlternateContent>
        <mc:AlternateContent xmlns:mc="http://schemas.openxmlformats.org/markup-compatibility/2006">
          <mc:Choice Requires="x14">
            <control shapeId="1056" r:id="rId9" name="Check Box 32">
              <controlPr defaultSize="0" autoFill="0" autoLine="0" autoPict="0">
                <anchor moveWithCells="1">
                  <from>
                    <xdr:col>2</xdr:col>
                    <xdr:colOff>9525</xdr:colOff>
                    <xdr:row>77</xdr:row>
                    <xdr:rowOff>66675</xdr:rowOff>
                  </from>
                  <to>
                    <xdr:col>2</xdr:col>
                    <xdr:colOff>590550</xdr:colOff>
                    <xdr:row>78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dimension ref="A1:R24"/>
  <sheetViews>
    <sheetView showGridLines="0" view="pageLayout" topLeftCell="A11" zoomScaleNormal="100" workbookViewId="0">
      <selection activeCell="J16" sqref="J16"/>
    </sheetView>
  </sheetViews>
  <sheetFormatPr baseColWidth="10" defaultColWidth="11.42578125" defaultRowHeight="15" x14ac:dyDescent="0.25"/>
  <cols>
    <col min="1" max="1" width="4" style="1" customWidth="1"/>
    <col min="2" max="2" width="3.85546875" style="1" customWidth="1"/>
    <col min="3" max="3" width="10.85546875" style="1" customWidth="1"/>
    <col min="4" max="4" width="6.5703125" style="1" customWidth="1"/>
    <col min="5" max="5" width="5.42578125" style="1" customWidth="1"/>
    <col min="6" max="6" width="13.28515625" style="1" customWidth="1"/>
    <col min="7" max="18" width="3.85546875" style="1" customWidth="1"/>
    <col min="19" max="16384" width="11.42578125" style="1"/>
  </cols>
  <sheetData>
    <row r="1" spans="1:18" ht="17.25" customHeight="1" x14ac:dyDescent="0.25">
      <c r="A1" s="259" t="s">
        <v>84</v>
      </c>
      <c r="B1" s="259"/>
      <c r="C1" s="259"/>
      <c r="D1" s="259"/>
      <c r="E1" s="259"/>
      <c r="F1" s="259"/>
      <c r="G1" s="259"/>
      <c r="H1" s="259"/>
      <c r="I1" s="259"/>
      <c r="J1" s="259"/>
      <c r="K1" s="259"/>
      <c r="L1" s="259"/>
      <c r="M1" s="259"/>
      <c r="N1" s="259"/>
      <c r="O1" s="259"/>
      <c r="P1" s="259"/>
      <c r="Q1" s="259"/>
      <c r="R1" s="259"/>
    </row>
    <row r="2" spans="1:18" ht="31.5" customHeight="1" x14ac:dyDescent="0.25">
      <c r="A2" s="241" t="s">
        <v>60</v>
      </c>
      <c r="B2" s="241" t="s">
        <v>85</v>
      </c>
      <c r="C2" s="241"/>
      <c r="D2" s="241"/>
      <c r="E2" s="241"/>
      <c r="F2" s="241" t="s">
        <v>86</v>
      </c>
      <c r="G2" s="241" t="s">
        <v>24</v>
      </c>
      <c r="H2" s="241"/>
      <c r="I2" s="241"/>
      <c r="J2" s="241"/>
      <c r="K2" s="241"/>
      <c r="L2" s="241"/>
      <c r="M2" s="241"/>
      <c r="N2" s="241"/>
      <c r="O2" s="241"/>
      <c r="P2" s="241"/>
      <c r="Q2" s="241"/>
      <c r="R2" s="241"/>
    </row>
    <row r="3" spans="1:18" ht="17.25" customHeight="1" x14ac:dyDescent="0.25">
      <c r="A3" s="241"/>
      <c r="B3" s="241"/>
      <c r="C3" s="241"/>
      <c r="D3" s="241"/>
      <c r="E3" s="241"/>
      <c r="F3" s="241"/>
      <c r="G3" s="146">
        <v>1</v>
      </c>
      <c r="H3" s="146">
        <v>2</v>
      </c>
      <c r="I3" s="146">
        <v>3</v>
      </c>
      <c r="J3" s="146">
        <v>4</v>
      </c>
      <c r="K3" s="146">
        <v>5</v>
      </c>
      <c r="L3" s="146">
        <v>6</v>
      </c>
      <c r="M3" s="146">
        <v>7</v>
      </c>
      <c r="N3" s="146">
        <v>8</v>
      </c>
      <c r="O3" s="146">
        <v>9</v>
      </c>
      <c r="P3" s="146">
        <v>10</v>
      </c>
      <c r="Q3" s="146">
        <v>11</v>
      </c>
      <c r="R3" s="146">
        <v>12</v>
      </c>
    </row>
    <row r="4" spans="1:18" ht="33.950000000000003" customHeight="1" x14ac:dyDescent="0.25">
      <c r="A4" s="179">
        <v>1</v>
      </c>
      <c r="B4" s="248"/>
      <c r="C4" s="249"/>
      <c r="D4" s="249"/>
      <c r="E4" s="250"/>
      <c r="F4" s="180"/>
      <c r="G4" s="181"/>
      <c r="H4" s="181"/>
      <c r="I4" s="181"/>
      <c r="J4" s="168"/>
      <c r="K4" s="168"/>
      <c r="L4" s="168"/>
      <c r="M4" s="168"/>
      <c r="N4" s="168"/>
      <c r="O4" s="168"/>
      <c r="P4" s="168"/>
      <c r="Q4" s="168"/>
      <c r="R4" s="168"/>
    </row>
    <row r="5" spans="1:18" ht="33.950000000000003" customHeight="1" x14ac:dyDescent="0.25">
      <c r="A5" s="179">
        <v>2</v>
      </c>
      <c r="B5" s="248"/>
      <c r="C5" s="249"/>
      <c r="D5" s="249"/>
      <c r="E5" s="250"/>
      <c r="F5" s="180"/>
      <c r="G5" s="168"/>
      <c r="H5" s="168"/>
      <c r="I5" s="168"/>
      <c r="J5" s="168"/>
      <c r="K5" s="168"/>
      <c r="L5" s="168"/>
      <c r="M5" s="168"/>
      <c r="N5" s="168"/>
      <c r="O5" s="168"/>
      <c r="P5" s="168"/>
      <c r="Q5" s="168"/>
      <c r="R5" s="168"/>
    </row>
    <row r="6" spans="1:18" ht="33.950000000000003" customHeight="1" x14ac:dyDescent="0.25">
      <c r="A6" s="179">
        <v>3</v>
      </c>
      <c r="B6" s="248"/>
      <c r="C6" s="249"/>
      <c r="D6" s="249"/>
      <c r="E6" s="250"/>
      <c r="F6" s="180"/>
      <c r="G6" s="168"/>
      <c r="H6" s="168"/>
      <c r="I6" s="168"/>
      <c r="J6" s="168"/>
      <c r="K6" s="168"/>
      <c r="L6" s="168"/>
      <c r="M6" s="168"/>
      <c r="N6" s="168"/>
      <c r="O6" s="168"/>
      <c r="P6" s="168"/>
      <c r="Q6" s="168"/>
      <c r="R6" s="168"/>
    </row>
    <row r="7" spans="1:18" ht="33.950000000000003" customHeight="1" x14ac:dyDescent="0.25">
      <c r="A7" s="179">
        <v>4</v>
      </c>
      <c r="B7" s="248"/>
      <c r="C7" s="249"/>
      <c r="D7" s="249"/>
      <c r="E7" s="250"/>
      <c r="F7" s="180"/>
      <c r="G7" s="168"/>
      <c r="H7" s="168"/>
      <c r="I7" s="168"/>
      <c r="J7" s="168"/>
      <c r="K7" s="168"/>
      <c r="L7" s="168"/>
      <c r="M7" s="168"/>
      <c r="N7" s="168"/>
      <c r="O7" s="168"/>
      <c r="P7" s="168"/>
      <c r="Q7" s="168"/>
      <c r="R7" s="168"/>
    </row>
    <row r="8" spans="1:18" ht="33.950000000000003" customHeight="1" x14ac:dyDescent="0.25">
      <c r="A8" s="179">
        <v>5</v>
      </c>
      <c r="B8" s="248"/>
      <c r="C8" s="249"/>
      <c r="D8" s="249"/>
      <c r="E8" s="250"/>
      <c r="F8" s="180"/>
      <c r="G8" s="168"/>
      <c r="H8" s="168"/>
      <c r="I8" s="168"/>
      <c r="J8" s="168"/>
      <c r="K8" s="168"/>
      <c r="L8" s="168"/>
      <c r="M8" s="168"/>
      <c r="N8" s="168"/>
      <c r="O8" s="168"/>
      <c r="P8" s="168"/>
      <c r="Q8" s="168"/>
      <c r="R8" s="168"/>
    </row>
    <row r="9" spans="1:18" ht="33.950000000000003" customHeight="1" x14ac:dyDescent="0.25">
      <c r="A9" s="179">
        <v>6</v>
      </c>
      <c r="B9" s="248"/>
      <c r="C9" s="249"/>
      <c r="D9" s="249"/>
      <c r="E9" s="250"/>
      <c r="F9" s="180"/>
      <c r="G9" s="168"/>
      <c r="H9" s="168"/>
      <c r="I9" s="168"/>
      <c r="J9" s="168"/>
      <c r="K9" s="168"/>
      <c r="L9" s="168"/>
      <c r="M9" s="168"/>
      <c r="N9" s="168"/>
      <c r="O9" s="168"/>
      <c r="P9" s="168"/>
      <c r="Q9" s="168"/>
      <c r="R9" s="168"/>
    </row>
    <row r="10" spans="1:18" ht="33.950000000000003" customHeight="1" x14ac:dyDescent="0.25">
      <c r="A10" s="179">
        <v>7</v>
      </c>
      <c r="B10" s="248"/>
      <c r="C10" s="249"/>
      <c r="D10" s="249"/>
      <c r="E10" s="250"/>
      <c r="F10" s="180"/>
      <c r="G10" s="168"/>
      <c r="H10" s="168"/>
      <c r="I10" s="168"/>
      <c r="J10" s="168"/>
      <c r="K10" s="168"/>
      <c r="L10" s="168"/>
      <c r="M10" s="168"/>
      <c r="N10" s="168"/>
      <c r="O10" s="168"/>
      <c r="P10" s="168"/>
      <c r="Q10" s="168"/>
      <c r="R10" s="168"/>
    </row>
    <row r="11" spans="1:18" ht="33.950000000000003" customHeight="1" x14ac:dyDescent="0.25">
      <c r="A11" s="179">
        <v>8</v>
      </c>
      <c r="B11" s="248"/>
      <c r="C11" s="249"/>
      <c r="D11" s="249"/>
      <c r="E11" s="250"/>
      <c r="F11" s="180"/>
      <c r="G11" s="168"/>
      <c r="H11" s="168"/>
      <c r="I11" s="168"/>
      <c r="J11" s="168"/>
      <c r="K11" s="168"/>
      <c r="L11" s="168"/>
      <c r="M11" s="168"/>
      <c r="N11" s="168"/>
      <c r="O11" s="168"/>
      <c r="P11" s="168"/>
      <c r="Q11" s="168"/>
      <c r="R11" s="168"/>
    </row>
    <row r="12" spans="1:18" ht="33.950000000000003" customHeight="1" x14ac:dyDescent="0.25">
      <c r="A12" s="179">
        <v>9</v>
      </c>
      <c r="B12" s="248"/>
      <c r="C12" s="249"/>
      <c r="D12" s="249"/>
      <c r="E12" s="250"/>
      <c r="F12" s="180"/>
      <c r="G12" s="168"/>
      <c r="H12" s="168"/>
      <c r="I12" s="168"/>
      <c r="J12" s="168"/>
      <c r="K12" s="168"/>
      <c r="L12" s="168"/>
      <c r="M12" s="168"/>
      <c r="N12" s="168"/>
      <c r="O12" s="168"/>
      <c r="P12" s="168"/>
      <c r="Q12" s="168"/>
      <c r="R12" s="168"/>
    </row>
    <row r="13" spans="1:18" ht="33.950000000000003" customHeight="1" x14ac:dyDescent="0.25">
      <c r="A13" s="179">
        <v>10</v>
      </c>
      <c r="B13" s="248"/>
      <c r="C13" s="249"/>
      <c r="D13" s="249"/>
      <c r="E13" s="250"/>
      <c r="F13" s="180"/>
      <c r="G13" s="168"/>
      <c r="H13" s="168"/>
      <c r="I13" s="168"/>
      <c r="J13" s="168"/>
      <c r="K13" s="168"/>
      <c r="L13" s="168"/>
      <c r="M13" s="168"/>
      <c r="N13" s="168"/>
      <c r="O13" s="168"/>
      <c r="P13" s="168"/>
      <c r="Q13" s="168"/>
      <c r="R13" s="168"/>
    </row>
    <row r="14" spans="1:18" ht="33.950000000000003" customHeight="1" x14ac:dyDescent="0.25">
      <c r="A14" s="179">
        <v>11</v>
      </c>
      <c r="B14" s="248"/>
      <c r="C14" s="249"/>
      <c r="D14" s="249"/>
      <c r="E14" s="250"/>
      <c r="F14" s="180"/>
      <c r="G14" s="168"/>
      <c r="H14" s="168"/>
      <c r="I14" s="168"/>
      <c r="J14" s="168"/>
      <c r="K14" s="168"/>
      <c r="L14" s="168"/>
      <c r="M14" s="168"/>
      <c r="N14" s="168"/>
      <c r="O14" s="168"/>
      <c r="P14" s="168"/>
      <c r="Q14" s="168"/>
      <c r="R14" s="168"/>
    </row>
    <row r="15" spans="1:18" ht="33.950000000000003" customHeight="1" x14ac:dyDescent="0.25">
      <c r="A15" s="179">
        <v>12</v>
      </c>
      <c r="B15" s="248"/>
      <c r="C15" s="249"/>
      <c r="D15" s="249"/>
      <c r="E15" s="250"/>
      <c r="F15" s="180"/>
      <c r="G15" s="168"/>
      <c r="H15" s="168"/>
      <c r="I15" s="168"/>
      <c r="J15" s="168"/>
      <c r="K15" s="168"/>
      <c r="L15" s="168"/>
      <c r="M15" s="168"/>
      <c r="N15" s="168"/>
      <c r="O15" s="168"/>
      <c r="P15" s="168"/>
      <c r="Q15" s="168"/>
      <c r="R15" s="168"/>
    </row>
    <row r="16" spans="1:18" ht="33.950000000000003" customHeight="1" x14ac:dyDescent="0.25">
      <c r="A16" s="179">
        <v>13</v>
      </c>
      <c r="B16" s="248"/>
      <c r="C16" s="249"/>
      <c r="D16" s="249"/>
      <c r="E16" s="250"/>
      <c r="F16" s="180"/>
      <c r="G16" s="168"/>
      <c r="H16" s="168"/>
      <c r="I16" s="168"/>
      <c r="J16" s="168"/>
      <c r="K16" s="168"/>
      <c r="L16" s="168"/>
      <c r="M16" s="168"/>
      <c r="N16" s="168"/>
      <c r="O16" s="168"/>
      <c r="P16" s="168"/>
      <c r="Q16" s="168"/>
      <c r="R16" s="168"/>
    </row>
    <row r="17" spans="1:18" ht="33.950000000000003" customHeight="1" x14ac:dyDescent="0.25">
      <c r="A17" s="179">
        <v>14</v>
      </c>
      <c r="B17" s="248"/>
      <c r="C17" s="249"/>
      <c r="D17" s="249"/>
      <c r="E17" s="250"/>
      <c r="F17" s="180"/>
      <c r="G17" s="168"/>
      <c r="H17" s="168"/>
      <c r="I17" s="168"/>
      <c r="J17" s="168"/>
      <c r="K17" s="168"/>
      <c r="L17" s="168"/>
      <c r="M17" s="168"/>
      <c r="N17" s="168"/>
      <c r="O17" s="168"/>
      <c r="P17" s="168"/>
      <c r="Q17" s="168"/>
      <c r="R17" s="168"/>
    </row>
    <row r="18" spans="1:18" ht="33.950000000000003" customHeight="1" x14ac:dyDescent="0.25">
      <c r="A18" s="179">
        <v>15</v>
      </c>
      <c r="B18" s="260"/>
      <c r="C18" s="260"/>
      <c r="D18" s="260"/>
      <c r="E18" s="260"/>
      <c r="F18" s="180"/>
      <c r="G18" s="168"/>
      <c r="H18" s="168"/>
      <c r="I18" s="168"/>
      <c r="J18" s="168"/>
      <c r="K18" s="168"/>
      <c r="L18" s="168"/>
      <c r="M18" s="168"/>
      <c r="N18" s="168"/>
      <c r="O18" s="168"/>
      <c r="P18" s="168"/>
      <c r="Q18" s="168"/>
      <c r="R18" s="168"/>
    </row>
    <row r="19" spans="1:18" x14ac:dyDescent="0.25">
      <c r="A19" s="3"/>
      <c r="B19" s="3"/>
      <c r="C19" s="3"/>
      <c r="D19" s="3"/>
      <c r="E19" s="3"/>
      <c r="F19" s="3"/>
      <c r="G19" s="3"/>
      <c r="H19" s="3"/>
      <c r="I19" s="3"/>
      <c r="J19" s="3"/>
      <c r="K19" s="3"/>
      <c r="L19" s="3"/>
      <c r="M19" s="3"/>
      <c r="N19" s="3"/>
      <c r="O19" s="3"/>
      <c r="P19" s="3"/>
      <c r="Q19" s="3"/>
      <c r="R19" s="3"/>
    </row>
    <row r="20" spans="1:18" x14ac:dyDescent="0.25">
      <c r="A20" s="3"/>
      <c r="B20" s="3"/>
      <c r="C20" s="3"/>
      <c r="D20" s="3"/>
      <c r="E20" s="3"/>
      <c r="F20" s="3"/>
      <c r="G20" s="3"/>
      <c r="H20" s="3"/>
      <c r="I20" s="3"/>
      <c r="J20" s="3"/>
      <c r="K20" s="3"/>
      <c r="L20" s="3"/>
      <c r="M20" s="3"/>
      <c r="N20" s="3"/>
      <c r="O20" s="3"/>
      <c r="P20" s="3"/>
      <c r="Q20" s="3"/>
      <c r="R20" s="3"/>
    </row>
    <row r="21" spans="1:18" x14ac:dyDescent="0.25">
      <c r="A21" s="3"/>
      <c r="B21" s="3"/>
      <c r="C21" s="3"/>
      <c r="D21" s="3"/>
      <c r="E21" s="3"/>
      <c r="F21" s="3"/>
      <c r="G21" s="3"/>
      <c r="H21" s="3"/>
      <c r="I21" s="3"/>
      <c r="J21" s="3"/>
      <c r="K21" s="3"/>
      <c r="L21" s="3"/>
      <c r="M21" s="3"/>
      <c r="N21" s="3"/>
      <c r="O21" s="3"/>
      <c r="P21" s="3"/>
      <c r="Q21" s="3"/>
      <c r="R21" s="3"/>
    </row>
    <row r="22" spans="1:18" x14ac:dyDescent="0.25">
      <c r="A22" s="3"/>
      <c r="B22" s="3"/>
      <c r="C22" s="3"/>
      <c r="D22" s="3"/>
      <c r="E22" s="3"/>
      <c r="F22" s="3"/>
      <c r="G22" s="3"/>
      <c r="H22" s="3"/>
      <c r="I22" s="3"/>
      <c r="J22" s="3"/>
      <c r="K22" s="3"/>
      <c r="L22" s="3"/>
      <c r="M22" s="3"/>
      <c r="N22" s="3"/>
      <c r="O22" s="3"/>
      <c r="P22" s="3"/>
      <c r="Q22" s="3"/>
      <c r="R22" s="3"/>
    </row>
    <row r="23" spans="1:18" x14ac:dyDescent="0.25">
      <c r="A23" s="3"/>
      <c r="B23" s="3"/>
      <c r="C23" s="3"/>
      <c r="D23" s="3"/>
      <c r="E23" s="3"/>
      <c r="F23" s="3"/>
      <c r="G23" s="3"/>
      <c r="H23" s="3"/>
      <c r="I23" s="3"/>
      <c r="J23" s="3"/>
      <c r="K23" s="3"/>
      <c r="L23" s="3"/>
      <c r="M23" s="3"/>
      <c r="N23" s="3"/>
      <c r="O23" s="3"/>
      <c r="P23" s="3"/>
      <c r="Q23" s="3"/>
      <c r="R23" s="3"/>
    </row>
    <row r="24" spans="1:18" x14ac:dyDescent="0.25">
      <c r="A24" s="3"/>
      <c r="B24" s="3"/>
      <c r="C24" s="3"/>
      <c r="D24" s="3"/>
      <c r="E24" s="3"/>
      <c r="F24" s="3"/>
      <c r="G24" s="3"/>
      <c r="H24" s="3"/>
      <c r="I24" s="3"/>
      <c r="J24" s="3"/>
      <c r="K24" s="3"/>
      <c r="L24" s="3"/>
      <c r="M24" s="3"/>
      <c r="N24" s="3"/>
      <c r="O24" s="3"/>
      <c r="P24" s="3"/>
      <c r="Q24" s="3"/>
      <c r="R24" s="3"/>
    </row>
  </sheetData>
  <mergeCells count="20">
    <mergeCell ref="B9:E9"/>
    <mergeCell ref="B10:E10"/>
    <mergeCell ref="B11:E11"/>
    <mergeCell ref="B12:E12"/>
    <mergeCell ref="B13:E13"/>
    <mergeCell ref="B15:E15"/>
    <mergeCell ref="B16:E16"/>
    <mergeCell ref="B17:E17"/>
    <mergeCell ref="B18:E18"/>
    <mergeCell ref="B14:E14"/>
    <mergeCell ref="B8:E8"/>
    <mergeCell ref="A1:R1"/>
    <mergeCell ref="A2:A3"/>
    <mergeCell ref="B2:E3"/>
    <mergeCell ref="F2:F3"/>
    <mergeCell ref="G2:R2"/>
    <mergeCell ref="B5:E5"/>
    <mergeCell ref="B4:E4"/>
    <mergeCell ref="B6:E6"/>
    <mergeCell ref="B7:E7"/>
  </mergeCells>
  <pageMargins left="0.70866141732283472" right="0.70866141732283472" top="0.74803149606299213" bottom="0.74803149606299213" header="0.31496062992125984" footer="0.31496062992125984"/>
  <pageSetup orientation="portrait" horizontalDpi="360" verticalDpi="360" r:id="rId1"/>
  <headerFooter>
    <oddHeader>&amp;R&amp;"-,Negrita"&amp;F</oddHeader>
    <oddFooter>&amp;L&amp;"-,Negrita"&amp;A&amp;C&amp;"-,Negrita"Proyecto PRODERT IXOQIB'&amp;R4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0"/>
  <sheetViews>
    <sheetView showGridLines="0" view="pageLayout" zoomScaleNormal="100" workbookViewId="0">
      <selection activeCell="A5" sqref="A5:J20"/>
    </sheetView>
  </sheetViews>
  <sheetFormatPr baseColWidth="10" defaultColWidth="11.42578125" defaultRowHeight="12.75" x14ac:dyDescent="0.2"/>
  <cols>
    <col min="1" max="1" width="14" style="167" customWidth="1"/>
    <col min="2" max="2" width="3.85546875" style="167" customWidth="1"/>
    <col min="3" max="3" width="10.85546875" style="167" customWidth="1"/>
    <col min="4" max="4" width="7" style="167" customWidth="1"/>
    <col min="5" max="5" width="8.7109375" style="167" customWidth="1"/>
    <col min="6" max="6" width="6.7109375" style="167" customWidth="1"/>
    <col min="7" max="7" width="12.5703125" style="167" customWidth="1"/>
    <col min="8" max="10" width="8.7109375" style="167" customWidth="1"/>
    <col min="11" max="16384" width="11.42578125" style="167"/>
  </cols>
  <sheetData>
    <row r="1" spans="1:10" ht="18" x14ac:dyDescent="0.25">
      <c r="A1" s="174" t="s">
        <v>109</v>
      </c>
    </row>
    <row r="2" spans="1:10" ht="6" customHeight="1" x14ac:dyDescent="0.2">
      <c r="A2" s="166"/>
    </row>
    <row r="3" spans="1:10" x14ac:dyDescent="0.2">
      <c r="A3" s="167" t="s">
        <v>98</v>
      </c>
    </row>
    <row r="4" spans="1:10" ht="5.25" customHeight="1" x14ac:dyDescent="0.2"/>
    <row r="5" spans="1:10" x14ac:dyDescent="0.2">
      <c r="A5" s="261" t="s">
        <v>110</v>
      </c>
      <c r="B5" s="262"/>
      <c r="C5" s="262"/>
      <c r="D5" s="262"/>
      <c r="E5" s="262"/>
      <c r="F5" s="262"/>
      <c r="G5" s="262"/>
      <c r="H5" s="262"/>
      <c r="I5" s="262"/>
      <c r="J5" s="263"/>
    </row>
    <row r="6" spans="1:10" x14ac:dyDescent="0.2">
      <c r="A6" s="264"/>
      <c r="B6" s="265"/>
      <c r="C6" s="265"/>
      <c r="D6" s="265"/>
      <c r="E6" s="265"/>
      <c r="F6" s="265"/>
      <c r="G6" s="265"/>
      <c r="H6" s="265"/>
      <c r="I6" s="265"/>
      <c r="J6" s="266"/>
    </row>
    <row r="7" spans="1:10" x14ac:dyDescent="0.2">
      <c r="A7" s="264"/>
      <c r="B7" s="265"/>
      <c r="C7" s="265"/>
      <c r="D7" s="265"/>
      <c r="E7" s="265"/>
      <c r="F7" s="265"/>
      <c r="G7" s="265"/>
      <c r="H7" s="265"/>
      <c r="I7" s="265"/>
      <c r="J7" s="266"/>
    </row>
    <row r="8" spans="1:10" x14ac:dyDescent="0.2">
      <c r="A8" s="264"/>
      <c r="B8" s="265"/>
      <c r="C8" s="265"/>
      <c r="D8" s="265"/>
      <c r="E8" s="265"/>
      <c r="F8" s="265"/>
      <c r="G8" s="265"/>
      <c r="H8" s="265"/>
      <c r="I8" s="265"/>
      <c r="J8" s="266"/>
    </row>
    <row r="9" spans="1:10" x14ac:dyDescent="0.2">
      <c r="A9" s="264"/>
      <c r="B9" s="265"/>
      <c r="C9" s="265"/>
      <c r="D9" s="265"/>
      <c r="E9" s="265"/>
      <c r="F9" s="265"/>
      <c r="G9" s="265"/>
      <c r="H9" s="265"/>
      <c r="I9" s="265"/>
      <c r="J9" s="266"/>
    </row>
    <row r="10" spans="1:10" x14ac:dyDescent="0.2">
      <c r="A10" s="264"/>
      <c r="B10" s="265"/>
      <c r="C10" s="265"/>
      <c r="D10" s="265"/>
      <c r="E10" s="265"/>
      <c r="F10" s="265"/>
      <c r="G10" s="265"/>
      <c r="H10" s="265"/>
      <c r="I10" s="265"/>
      <c r="J10" s="266"/>
    </row>
    <row r="11" spans="1:10" x14ac:dyDescent="0.2">
      <c r="A11" s="264"/>
      <c r="B11" s="265"/>
      <c r="C11" s="265"/>
      <c r="D11" s="265"/>
      <c r="E11" s="265"/>
      <c r="F11" s="265"/>
      <c r="G11" s="265"/>
      <c r="H11" s="265"/>
      <c r="I11" s="265"/>
      <c r="J11" s="266"/>
    </row>
    <row r="12" spans="1:10" x14ac:dyDescent="0.2">
      <c r="A12" s="264"/>
      <c r="B12" s="265"/>
      <c r="C12" s="265"/>
      <c r="D12" s="265"/>
      <c r="E12" s="265"/>
      <c r="F12" s="265"/>
      <c r="G12" s="265"/>
      <c r="H12" s="265"/>
      <c r="I12" s="265"/>
      <c r="J12" s="266"/>
    </row>
    <row r="13" spans="1:10" x14ac:dyDescent="0.2">
      <c r="A13" s="264"/>
      <c r="B13" s="265"/>
      <c r="C13" s="265"/>
      <c r="D13" s="265"/>
      <c r="E13" s="265"/>
      <c r="F13" s="265"/>
      <c r="G13" s="265"/>
      <c r="H13" s="265"/>
      <c r="I13" s="265"/>
      <c r="J13" s="266"/>
    </row>
    <row r="14" spans="1:10" x14ac:dyDescent="0.2">
      <c r="A14" s="264"/>
      <c r="B14" s="265"/>
      <c r="C14" s="265"/>
      <c r="D14" s="265"/>
      <c r="E14" s="265"/>
      <c r="F14" s="265"/>
      <c r="G14" s="265"/>
      <c r="H14" s="265"/>
      <c r="I14" s="265"/>
      <c r="J14" s="266"/>
    </row>
    <row r="15" spans="1:10" x14ac:dyDescent="0.2">
      <c r="A15" s="264"/>
      <c r="B15" s="265"/>
      <c r="C15" s="265"/>
      <c r="D15" s="265"/>
      <c r="E15" s="265"/>
      <c r="F15" s="265"/>
      <c r="G15" s="265"/>
      <c r="H15" s="265"/>
      <c r="I15" s="265"/>
      <c r="J15" s="266"/>
    </row>
    <row r="16" spans="1:10" x14ac:dyDescent="0.2">
      <c r="A16" s="264"/>
      <c r="B16" s="265"/>
      <c r="C16" s="265"/>
      <c r="D16" s="265"/>
      <c r="E16" s="265"/>
      <c r="F16" s="265"/>
      <c r="G16" s="265"/>
      <c r="H16" s="265"/>
      <c r="I16" s="265"/>
      <c r="J16" s="266"/>
    </row>
    <row r="17" spans="1:10" x14ac:dyDescent="0.2">
      <c r="A17" s="264"/>
      <c r="B17" s="265"/>
      <c r="C17" s="265"/>
      <c r="D17" s="265"/>
      <c r="E17" s="265"/>
      <c r="F17" s="265"/>
      <c r="G17" s="265"/>
      <c r="H17" s="265"/>
      <c r="I17" s="265"/>
      <c r="J17" s="266"/>
    </row>
    <row r="18" spans="1:10" x14ac:dyDescent="0.2">
      <c r="A18" s="264"/>
      <c r="B18" s="265"/>
      <c r="C18" s="265"/>
      <c r="D18" s="265"/>
      <c r="E18" s="265"/>
      <c r="F18" s="265"/>
      <c r="G18" s="265"/>
      <c r="H18" s="265"/>
      <c r="I18" s="265"/>
      <c r="J18" s="266"/>
    </row>
    <row r="19" spans="1:10" x14ac:dyDescent="0.2">
      <c r="A19" s="264"/>
      <c r="B19" s="265"/>
      <c r="C19" s="265"/>
      <c r="D19" s="265"/>
      <c r="E19" s="265"/>
      <c r="F19" s="265"/>
      <c r="G19" s="265"/>
      <c r="H19" s="265"/>
      <c r="I19" s="265"/>
      <c r="J19" s="266"/>
    </row>
    <row r="20" spans="1:10" ht="22.5" customHeight="1" x14ac:dyDescent="0.2">
      <c r="A20" s="267"/>
      <c r="B20" s="268"/>
      <c r="C20" s="268"/>
      <c r="D20" s="268"/>
      <c r="E20" s="268"/>
      <c r="F20" s="268"/>
      <c r="G20" s="268"/>
      <c r="H20" s="268"/>
      <c r="I20" s="268"/>
      <c r="J20" s="269"/>
    </row>
  </sheetData>
  <mergeCells count="1">
    <mergeCell ref="A5:J20"/>
  </mergeCells>
  <pageMargins left="0.70866141732283472" right="0.70866141732283472" top="0.74803149606299213" bottom="0.74803149606299213" header="0.31496062992125984" footer="0.31496062992125984"/>
  <pageSetup orientation="portrait" r:id="rId1"/>
  <headerFooter>
    <oddHeader>&amp;R&amp;F</oddHeader>
    <oddFooter>&amp;L&amp;A&amp;C&amp;"-,Negrita"Proyecto PRODERT IXOQIB'</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2"/>
  <sheetViews>
    <sheetView showGridLines="0" view="pageLayout" zoomScaleNormal="100" workbookViewId="0">
      <selection activeCell="D13" sqref="D13"/>
    </sheetView>
  </sheetViews>
  <sheetFormatPr baseColWidth="10" defaultColWidth="11.42578125" defaultRowHeight="12.75" x14ac:dyDescent="0.2"/>
  <cols>
    <col min="1" max="1" width="14" style="167" customWidth="1"/>
    <col min="2" max="2" width="3.85546875" style="167" customWidth="1"/>
    <col min="3" max="3" width="10.85546875" style="167" customWidth="1"/>
    <col min="4" max="4" width="7" style="167" customWidth="1"/>
    <col min="5" max="5" width="8.7109375" style="167" customWidth="1"/>
    <col min="6" max="6" width="6.7109375" style="167" customWidth="1"/>
    <col min="7" max="7" width="12.5703125" style="167" customWidth="1"/>
    <col min="8" max="10" width="8.7109375" style="167" customWidth="1"/>
    <col min="11" max="16384" width="11.42578125" style="167"/>
  </cols>
  <sheetData>
    <row r="1" spans="1:9" ht="18" x14ac:dyDescent="0.25">
      <c r="A1" s="174" t="s">
        <v>111</v>
      </c>
    </row>
    <row r="2" spans="1:9" ht="3.75" customHeight="1" x14ac:dyDescent="0.2"/>
    <row r="3" spans="1:9" x14ac:dyDescent="0.2">
      <c r="A3" s="167" t="s">
        <v>97</v>
      </c>
    </row>
    <row r="4" spans="1:9" ht="3" customHeight="1" x14ac:dyDescent="0.2"/>
    <row r="5" spans="1:9" x14ac:dyDescent="0.2">
      <c r="B5" s="171" t="s">
        <v>89</v>
      </c>
      <c r="C5" s="270" t="s">
        <v>88</v>
      </c>
      <c r="D5" s="270"/>
      <c r="E5" s="270"/>
      <c r="F5" s="270"/>
      <c r="G5" s="270"/>
      <c r="H5" s="270"/>
      <c r="I5" s="270"/>
    </row>
    <row r="6" spans="1:9" ht="18.600000000000001" customHeight="1" x14ac:dyDescent="0.2">
      <c r="A6" s="169"/>
      <c r="B6" s="172">
        <v>1</v>
      </c>
      <c r="C6" s="271"/>
      <c r="D6" s="271"/>
      <c r="E6" s="271"/>
      <c r="F6" s="271"/>
      <c r="G6" s="271"/>
      <c r="H6" s="271"/>
      <c r="I6" s="271"/>
    </row>
    <row r="7" spans="1:9" ht="18.600000000000001" customHeight="1" x14ac:dyDescent="0.2">
      <c r="A7" s="169"/>
      <c r="B7" s="172">
        <v>2</v>
      </c>
      <c r="C7" s="271"/>
      <c r="D7" s="271"/>
      <c r="E7" s="271"/>
      <c r="F7" s="271"/>
      <c r="G7" s="271"/>
      <c r="H7" s="271"/>
      <c r="I7" s="271"/>
    </row>
    <row r="8" spans="1:9" ht="18.600000000000001" customHeight="1" x14ac:dyDescent="0.2">
      <c r="A8" s="169"/>
      <c r="B8" s="172">
        <v>3</v>
      </c>
      <c r="C8" s="271"/>
      <c r="D8" s="271"/>
      <c r="E8" s="271"/>
      <c r="F8" s="271"/>
      <c r="G8" s="271"/>
      <c r="H8" s="271"/>
      <c r="I8" s="271"/>
    </row>
    <row r="9" spans="1:9" ht="18.600000000000001" customHeight="1" x14ac:dyDescent="0.2">
      <c r="A9" s="169"/>
      <c r="B9" s="172">
        <v>4</v>
      </c>
      <c r="C9" s="271"/>
      <c r="D9" s="271"/>
      <c r="E9" s="271"/>
      <c r="F9" s="271"/>
      <c r="G9" s="271"/>
      <c r="H9" s="271"/>
      <c r="I9" s="271"/>
    </row>
    <row r="10" spans="1:9" ht="18.600000000000001" customHeight="1" x14ac:dyDescent="0.2">
      <c r="A10" s="169"/>
      <c r="B10" s="172">
        <v>5</v>
      </c>
      <c r="C10" s="271"/>
      <c r="D10" s="271"/>
      <c r="E10" s="271"/>
      <c r="F10" s="271"/>
      <c r="G10" s="271"/>
      <c r="H10" s="271"/>
      <c r="I10" s="271"/>
    </row>
    <row r="11" spans="1:9" ht="18.600000000000001" customHeight="1" x14ac:dyDescent="0.2">
      <c r="A11" s="170"/>
      <c r="B11" s="172">
        <v>6</v>
      </c>
      <c r="C11" s="271"/>
      <c r="D11" s="271"/>
      <c r="E11" s="271"/>
      <c r="F11" s="271"/>
      <c r="G11" s="271"/>
      <c r="H11" s="271"/>
      <c r="I11" s="271"/>
    </row>
    <row r="12" spans="1:9" ht="26.85" customHeight="1" x14ac:dyDescent="0.2">
      <c r="A12" s="170"/>
      <c r="B12" s="173">
        <v>7</v>
      </c>
      <c r="C12" s="271"/>
      <c r="D12" s="271"/>
      <c r="E12" s="271"/>
      <c r="F12" s="271"/>
      <c r="G12" s="271"/>
      <c r="H12" s="271"/>
      <c r="I12" s="271"/>
    </row>
  </sheetData>
  <mergeCells count="8">
    <mergeCell ref="C5:I5"/>
    <mergeCell ref="C12:I12"/>
    <mergeCell ref="C6:I6"/>
    <mergeCell ref="C7:I7"/>
    <mergeCell ref="C8:I8"/>
    <mergeCell ref="C9:I9"/>
    <mergeCell ref="C10:I10"/>
    <mergeCell ref="C11:I11"/>
  </mergeCells>
  <pageMargins left="0.70866141732283472" right="0.70866141732283472" top="0.74803149606299213" bottom="0.74803149606299213" header="0.31496062992125984" footer="0.31496062992125984"/>
  <pageSetup orientation="portrait" r:id="rId1"/>
  <headerFooter>
    <oddHeader>&amp;R&amp;F</oddHeader>
    <oddFooter>&amp;L&amp;A&amp;C&amp;"-,Negrita"Proyecto PRODERT IXOQIB'</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75" r:id="rId4" name="Check Box 7">
              <controlPr defaultSize="0" autoFill="0" autoLine="0" autoPict="0">
                <anchor moveWithCells="1">
                  <from>
                    <xdr:col>2</xdr:col>
                    <xdr:colOff>19050</xdr:colOff>
                    <xdr:row>4</xdr:row>
                    <xdr:rowOff>180975</xdr:rowOff>
                  </from>
                  <to>
                    <xdr:col>9</xdr:col>
                    <xdr:colOff>133350</xdr:colOff>
                    <xdr:row>6</xdr:row>
                    <xdr:rowOff>66675</xdr:rowOff>
                  </to>
                </anchor>
              </controlPr>
            </control>
          </mc:Choice>
        </mc:AlternateContent>
        <mc:AlternateContent xmlns:mc="http://schemas.openxmlformats.org/markup-compatibility/2006">
          <mc:Choice Requires="x14">
            <control shapeId="7176" r:id="rId5" name="Check Box 8">
              <controlPr defaultSize="0" autoFill="0" autoLine="0" autoPict="0">
                <anchor moveWithCells="1">
                  <from>
                    <xdr:col>2</xdr:col>
                    <xdr:colOff>19050</xdr:colOff>
                    <xdr:row>6</xdr:row>
                    <xdr:rowOff>9525</xdr:rowOff>
                  </from>
                  <to>
                    <xdr:col>9</xdr:col>
                    <xdr:colOff>228600</xdr:colOff>
                    <xdr:row>7</xdr:row>
                    <xdr:rowOff>38100</xdr:rowOff>
                  </to>
                </anchor>
              </controlPr>
            </control>
          </mc:Choice>
        </mc:AlternateContent>
        <mc:AlternateContent xmlns:mc="http://schemas.openxmlformats.org/markup-compatibility/2006">
          <mc:Choice Requires="x14">
            <control shapeId="7177" r:id="rId6" name="Check Box 9">
              <controlPr defaultSize="0" autoFill="0" autoLine="0" autoPict="0">
                <anchor moveWithCells="1">
                  <from>
                    <xdr:col>2</xdr:col>
                    <xdr:colOff>19050</xdr:colOff>
                    <xdr:row>7</xdr:row>
                    <xdr:rowOff>9525</xdr:rowOff>
                  </from>
                  <to>
                    <xdr:col>9</xdr:col>
                    <xdr:colOff>219075</xdr:colOff>
                    <xdr:row>8</xdr:row>
                    <xdr:rowOff>38100</xdr:rowOff>
                  </to>
                </anchor>
              </controlPr>
            </control>
          </mc:Choice>
        </mc:AlternateContent>
        <mc:AlternateContent xmlns:mc="http://schemas.openxmlformats.org/markup-compatibility/2006">
          <mc:Choice Requires="x14">
            <control shapeId="7178" r:id="rId7" name="Check Box 10">
              <controlPr defaultSize="0" autoFill="0" autoLine="0" autoPict="0">
                <anchor moveWithCells="1">
                  <from>
                    <xdr:col>2</xdr:col>
                    <xdr:colOff>19050</xdr:colOff>
                    <xdr:row>8</xdr:row>
                    <xdr:rowOff>19050</xdr:rowOff>
                  </from>
                  <to>
                    <xdr:col>9</xdr:col>
                    <xdr:colOff>238125</xdr:colOff>
                    <xdr:row>9</xdr:row>
                    <xdr:rowOff>47625</xdr:rowOff>
                  </to>
                </anchor>
              </controlPr>
            </control>
          </mc:Choice>
        </mc:AlternateContent>
        <mc:AlternateContent xmlns:mc="http://schemas.openxmlformats.org/markup-compatibility/2006">
          <mc:Choice Requires="x14">
            <control shapeId="7179" r:id="rId8" name="Check Box 11">
              <controlPr defaultSize="0" autoFill="0" autoLine="0" autoPict="0">
                <anchor moveWithCells="1">
                  <from>
                    <xdr:col>2</xdr:col>
                    <xdr:colOff>19050</xdr:colOff>
                    <xdr:row>9</xdr:row>
                    <xdr:rowOff>0</xdr:rowOff>
                  </from>
                  <to>
                    <xdr:col>9</xdr:col>
                    <xdr:colOff>171450</xdr:colOff>
                    <xdr:row>10</xdr:row>
                    <xdr:rowOff>28575</xdr:rowOff>
                  </to>
                </anchor>
              </controlPr>
            </control>
          </mc:Choice>
        </mc:AlternateContent>
        <mc:AlternateContent xmlns:mc="http://schemas.openxmlformats.org/markup-compatibility/2006">
          <mc:Choice Requires="x14">
            <control shapeId="7180" r:id="rId9" name="Check Box 12">
              <controlPr defaultSize="0" autoFill="0" autoLine="0" autoPict="0">
                <anchor moveWithCells="1">
                  <from>
                    <xdr:col>2</xdr:col>
                    <xdr:colOff>19050</xdr:colOff>
                    <xdr:row>10</xdr:row>
                    <xdr:rowOff>0</xdr:rowOff>
                  </from>
                  <to>
                    <xdr:col>9</xdr:col>
                    <xdr:colOff>247650</xdr:colOff>
                    <xdr:row>11</xdr:row>
                    <xdr:rowOff>28575</xdr:rowOff>
                  </to>
                </anchor>
              </controlPr>
            </control>
          </mc:Choice>
        </mc:AlternateContent>
        <mc:AlternateContent xmlns:mc="http://schemas.openxmlformats.org/markup-compatibility/2006">
          <mc:Choice Requires="x14">
            <control shapeId="7181" r:id="rId10" name="Check Box 13">
              <controlPr defaultSize="0" autoFill="0" autoLine="0" autoPict="0">
                <anchor moveWithCells="1">
                  <from>
                    <xdr:col>2</xdr:col>
                    <xdr:colOff>19050</xdr:colOff>
                    <xdr:row>10</xdr:row>
                    <xdr:rowOff>180975</xdr:rowOff>
                  </from>
                  <to>
                    <xdr:col>8</xdr:col>
                    <xdr:colOff>485775</xdr:colOff>
                    <xdr:row>12</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L12"/>
  <sheetViews>
    <sheetView showGridLines="0" workbookViewId="0">
      <selection activeCell="F19" sqref="F19"/>
    </sheetView>
  </sheetViews>
  <sheetFormatPr baseColWidth="10" defaultRowHeight="15" x14ac:dyDescent="0.25"/>
  <sheetData>
    <row r="1" spans="1:12" x14ac:dyDescent="0.25">
      <c r="A1" s="8" t="s">
        <v>2</v>
      </c>
      <c r="B1" s="8" t="s">
        <v>3</v>
      </c>
      <c r="C1" s="8" t="s">
        <v>4</v>
      </c>
      <c r="D1" s="8" t="s">
        <v>5</v>
      </c>
      <c r="E1" s="8" t="s">
        <v>6</v>
      </c>
      <c r="F1" s="8" t="s">
        <v>7</v>
      </c>
      <c r="G1" s="8" t="s">
        <v>8</v>
      </c>
      <c r="H1" s="8" t="s">
        <v>9</v>
      </c>
      <c r="I1" s="8" t="s">
        <v>10</v>
      </c>
      <c r="J1" s="8" t="s">
        <v>11</v>
      </c>
      <c r="K1" s="8" t="s">
        <v>12</v>
      </c>
      <c r="L1" s="8" t="s">
        <v>13</v>
      </c>
    </row>
    <row r="2" spans="1:12" x14ac:dyDescent="0.25">
      <c r="A2" s="8" t="s">
        <v>3</v>
      </c>
      <c r="B2" s="8" t="s">
        <v>4</v>
      </c>
      <c r="C2" s="8" t="s">
        <v>5</v>
      </c>
      <c r="D2" s="8" t="s">
        <v>6</v>
      </c>
      <c r="E2" s="8" t="s">
        <v>7</v>
      </c>
      <c r="F2" s="8" t="s">
        <v>8</v>
      </c>
      <c r="G2" s="8" t="s">
        <v>9</v>
      </c>
      <c r="H2" s="8" t="s">
        <v>10</v>
      </c>
      <c r="I2" s="8" t="s">
        <v>11</v>
      </c>
      <c r="J2" s="8" t="s">
        <v>12</v>
      </c>
      <c r="K2" s="8" t="s">
        <v>13</v>
      </c>
      <c r="L2" s="8" t="s">
        <v>2</v>
      </c>
    </row>
    <row r="3" spans="1:12" x14ac:dyDescent="0.25">
      <c r="A3" s="8" t="s">
        <v>4</v>
      </c>
      <c r="B3" s="8" t="s">
        <v>5</v>
      </c>
      <c r="C3" s="8" t="s">
        <v>6</v>
      </c>
      <c r="D3" s="8" t="s">
        <v>7</v>
      </c>
      <c r="E3" s="8" t="s">
        <v>8</v>
      </c>
      <c r="F3" s="8" t="s">
        <v>9</v>
      </c>
      <c r="G3" s="8" t="s">
        <v>10</v>
      </c>
      <c r="H3" s="8" t="s">
        <v>11</v>
      </c>
      <c r="I3" s="8" t="s">
        <v>12</v>
      </c>
      <c r="J3" s="8" t="s">
        <v>13</v>
      </c>
      <c r="K3" s="8" t="s">
        <v>2</v>
      </c>
      <c r="L3" s="8" t="s">
        <v>3</v>
      </c>
    </row>
    <row r="4" spans="1:12" x14ac:dyDescent="0.25">
      <c r="A4" s="8" t="s">
        <v>5</v>
      </c>
      <c r="B4" s="8" t="s">
        <v>6</v>
      </c>
      <c r="C4" s="8" t="s">
        <v>7</v>
      </c>
      <c r="D4" s="8" t="s">
        <v>8</v>
      </c>
      <c r="E4" s="8" t="s">
        <v>9</v>
      </c>
      <c r="F4" s="8" t="s">
        <v>10</v>
      </c>
      <c r="G4" s="8" t="s">
        <v>11</v>
      </c>
      <c r="H4" s="8" t="s">
        <v>12</v>
      </c>
      <c r="I4" s="8" t="s">
        <v>13</v>
      </c>
      <c r="J4" s="8" t="s">
        <v>2</v>
      </c>
      <c r="K4" s="8" t="s">
        <v>3</v>
      </c>
      <c r="L4" s="8" t="s">
        <v>4</v>
      </c>
    </row>
    <row r="5" spans="1:12" x14ac:dyDescent="0.25">
      <c r="A5" s="8" t="s">
        <v>6</v>
      </c>
      <c r="B5" s="8" t="s">
        <v>7</v>
      </c>
      <c r="C5" s="8" t="s">
        <v>8</v>
      </c>
      <c r="D5" s="8" t="s">
        <v>9</v>
      </c>
      <c r="E5" s="8" t="s">
        <v>10</v>
      </c>
      <c r="F5" s="8" t="s">
        <v>11</v>
      </c>
      <c r="G5" s="8" t="s">
        <v>12</v>
      </c>
      <c r="H5" s="8" t="s">
        <v>13</v>
      </c>
      <c r="I5" s="8" t="s">
        <v>2</v>
      </c>
      <c r="J5" s="8" t="s">
        <v>3</v>
      </c>
      <c r="K5" s="8" t="s">
        <v>4</v>
      </c>
      <c r="L5" s="8" t="s">
        <v>5</v>
      </c>
    </row>
    <row r="6" spans="1:12" x14ac:dyDescent="0.25">
      <c r="A6" s="8" t="s">
        <v>7</v>
      </c>
      <c r="B6" s="8" t="s">
        <v>8</v>
      </c>
      <c r="C6" s="8" t="s">
        <v>9</v>
      </c>
      <c r="D6" s="8" t="s">
        <v>10</v>
      </c>
      <c r="E6" s="8" t="s">
        <v>11</v>
      </c>
      <c r="F6" s="8" t="s">
        <v>12</v>
      </c>
      <c r="G6" s="8" t="s">
        <v>13</v>
      </c>
      <c r="H6" s="8" t="s">
        <v>2</v>
      </c>
      <c r="I6" s="8" t="s">
        <v>3</v>
      </c>
      <c r="J6" s="8" t="s">
        <v>4</v>
      </c>
      <c r="K6" s="8" t="s">
        <v>5</v>
      </c>
      <c r="L6" s="8" t="s">
        <v>6</v>
      </c>
    </row>
    <row r="7" spans="1:12" x14ac:dyDescent="0.25">
      <c r="A7" s="8" t="s">
        <v>8</v>
      </c>
      <c r="B7" s="8" t="s">
        <v>9</v>
      </c>
      <c r="C7" s="8" t="s">
        <v>10</v>
      </c>
      <c r="D7" s="8" t="s">
        <v>11</v>
      </c>
      <c r="E7" s="8" t="s">
        <v>12</v>
      </c>
      <c r="F7" s="8" t="s">
        <v>13</v>
      </c>
      <c r="G7" s="8" t="s">
        <v>2</v>
      </c>
      <c r="H7" s="8" t="s">
        <v>3</v>
      </c>
      <c r="I7" s="8" t="s">
        <v>4</v>
      </c>
      <c r="J7" s="8" t="s">
        <v>5</v>
      </c>
      <c r="K7" s="8" t="s">
        <v>6</v>
      </c>
      <c r="L7" s="8" t="s">
        <v>7</v>
      </c>
    </row>
    <row r="8" spans="1:12" x14ac:dyDescent="0.25">
      <c r="A8" s="8" t="s">
        <v>9</v>
      </c>
      <c r="B8" s="8" t="s">
        <v>10</v>
      </c>
      <c r="C8" s="8" t="s">
        <v>11</v>
      </c>
      <c r="D8" s="8" t="s">
        <v>12</v>
      </c>
      <c r="E8" s="8" t="s">
        <v>13</v>
      </c>
      <c r="F8" s="8" t="s">
        <v>2</v>
      </c>
      <c r="G8" s="8" t="s">
        <v>3</v>
      </c>
      <c r="H8" s="8" t="s">
        <v>4</v>
      </c>
      <c r="I8" s="8" t="s">
        <v>5</v>
      </c>
      <c r="J8" s="8" t="s">
        <v>6</v>
      </c>
      <c r="K8" s="8" t="s">
        <v>7</v>
      </c>
      <c r="L8" s="8" t="s">
        <v>8</v>
      </c>
    </row>
    <row r="9" spans="1:12" x14ac:dyDescent="0.25">
      <c r="A9" s="8" t="s">
        <v>10</v>
      </c>
      <c r="B9" s="8" t="s">
        <v>11</v>
      </c>
      <c r="C9" s="8" t="s">
        <v>12</v>
      </c>
      <c r="D9" s="8" t="s">
        <v>13</v>
      </c>
      <c r="E9" s="8" t="s">
        <v>2</v>
      </c>
      <c r="F9" s="8" t="s">
        <v>3</v>
      </c>
      <c r="G9" s="8" t="s">
        <v>4</v>
      </c>
      <c r="H9" s="8" t="s">
        <v>5</v>
      </c>
      <c r="I9" s="8" t="s">
        <v>6</v>
      </c>
      <c r="J9" s="8" t="s">
        <v>7</v>
      </c>
      <c r="K9" s="8" t="s">
        <v>8</v>
      </c>
      <c r="L9" s="8" t="s">
        <v>9</v>
      </c>
    </row>
    <row r="10" spans="1:12" x14ac:dyDescent="0.25">
      <c r="A10" s="8" t="s">
        <v>11</v>
      </c>
      <c r="B10" s="8" t="s">
        <v>12</v>
      </c>
      <c r="C10" s="8" t="s">
        <v>13</v>
      </c>
      <c r="D10" s="8" t="s">
        <v>2</v>
      </c>
      <c r="E10" s="8" t="s">
        <v>3</v>
      </c>
      <c r="F10" s="8" t="s">
        <v>4</v>
      </c>
      <c r="G10" s="8" t="s">
        <v>5</v>
      </c>
      <c r="H10" s="8" t="s">
        <v>6</v>
      </c>
      <c r="I10" s="8" t="s">
        <v>7</v>
      </c>
      <c r="J10" s="8" t="s">
        <v>8</v>
      </c>
      <c r="K10" s="8" t="s">
        <v>9</v>
      </c>
      <c r="L10" s="8" t="s">
        <v>10</v>
      </c>
    </row>
    <row r="11" spans="1:12" x14ac:dyDescent="0.25">
      <c r="A11" s="8" t="s">
        <v>12</v>
      </c>
      <c r="B11" s="8" t="s">
        <v>13</v>
      </c>
      <c r="C11" s="8" t="s">
        <v>2</v>
      </c>
      <c r="D11" s="8" t="s">
        <v>3</v>
      </c>
      <c r="E11" s="8" t="s">
        <v>4</v>
      </c>
      <c r="F11" s="8" t="s">
        <v>5</v>
      </c>
      <c r="G11" s="8" t="s">
        <v>6</v>
      </c>
      <c r="H11" s="8" t="s">
        <v>7</v>
      </c>
      <c r="I11" s="8" t="s">
        <v>8</v>
      </c>
      <c r="J11" s="8" t="s">
        <v>9</v>
      </c>
      <c r="K11" s="8" t="s">
        <v>10</v>
      </c>
      <c r="L11" s="8" t="s">
        <v>11</v>
      </c>
    </row>
    <row r="12" spans="1:12" x14ac:dyDescent="0.25">
      <c r="A12" s="8" t="s">
        <v>13</v>
      </c>
      <c r="B12" s="8" t="s">
        <v>2</v>
      </c>
      <c r="C12" s="8" t="s">
        <v>3</v>
      </c>
      <c r="D12" s="8" t="s">
        <v>4</v>
      </c>
      <c r="E12" s="8" t="s">
        <v>5</v>
      </c>
      <c r="F12" s="8" t="s">
        <v>6</v>
      </c>
      <c r="G12" s="8" t="s">
        <v>7</v>
      </c>
      <c r="H12" s="8" t="s">
        <v>8</v>
      </c>
      <c r="I12" s="8" t="s">
        <v>9</v>
      </c>
      <c r="J12" s="8" t="s">
        <v>10</v>
      </c>
      <c r="K12" s="8" t="s">
        <v>11</v>
      </c>
      <c r="L12" s="8" t="s">
        <v>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3"/>
  <dimension ref="B1:V218"/>
  <sheetViews>
    <sheetView showGridLines="0" workbookViewId="0">
      <selection activeCell="H13" sqref="H13"/>
    </sheetView>
  </sheetViews>
  <sheetFormatPr baseColWidth="10" defaultRowHeight="15" x14ac:dyDescent="0.25"/>
  <cols>
    <col min="1" max="1" width="3.7109375" style="1" customWidth="1"/>
    <col min="2" max="2" width="3" style="1" customWidth="1"/>
    <col min="3" max="3" width="4.140625" style="10" customWidth="1"/>
    <col min="4" max="4" width="5.28515625" style="10" customWidth="1"/>
    <col min="5" max="5" width="5.7109375" style="12" customWidth="1"/>
    <col min="6" max="6" width="21.7109375" style="1" customWidth="1"/>
    <col min="7" max="7" width="16" style="1" customWidth="1"/>
    <col min="8" max="8" width="13.28515625" style="1" bestFit="1" customWidth="1"/>
    <col min="9" max="9" width="12.5703125" style="1" bestFit="1" customWidth="1"/>
    <col min="10" max="10" width="17.85546875" style="1" customWidth="1"/>
    <col min="11" max="11" width="15.42578125" style="1" customWidth="1"/>
    <col min="12" max="12" width="14.7109375" style="1" customWidth="1"/>
    <col min="13" max="13" width="15.7109375" style="1" customWidth="1"/>
    <col min="14" max="15" width="9.140625" style="1" customWidth="1"/>
    <col min="16" max="16" width="3.42578125" style="1" customWidth="1"/>
    <col min="17" max="17" width="9.140625" style="1" customWidth="1"/>
    <col min="18" max="18" width="17.42578125" style="1" customWidth="1"/>
    <col min="19" max="19" width="14.5703125" style="1" bestFit="1" customWidth="1"/>
    <col min="20" max="20" width="12.7109375" style="1" customWidth="1"/>
    <col min="21" max="22" width="12" style="1" bestFit="1" customWidth="1"/>
    <col min="23" max="257" width="9.140625" style="1" customWidth="1"/>
    <col min="258" max="258" width="3.7109375" style="1" customWidth="1"/>
    <col min="259" max="259" width="3" style="1" customWidth="1"/>
    <col min="260" max="260" width="4.140625" style="1" customWidth="1"/>
    <col min="261" max="261" width="5.28515625" style="1" customWidth="1"/>
    <col min="262" max="262" width="5.7109375" style="1" customWidth="1"/>
    <col min="263" max="263" width="21.7109375" style="1" customWidth="1"/>
    <col min="264" max="264" width="16" style="1" customWidth="1"/>
    <col min="265" max="265" width="13.28515625" style="1" bestFit="1" customWidth="1"/>
    <col min="266" max="266" width="12.5703125" style="1" bestFit="1" customWidth="1"/>
    <col min="267" max="267" width="17.85546875" style="1" customWidth="1"/>
    <col min="268" max="268" width="15.42578125" style="1" customWidth="1"/>
    <col min="269" max="269" width="14.7109375" style="1" customWidth="1"/>
    <col min="270" max="270" width="15.7109375" style="1" customWidth="1"/>
    <col min="271" max="273" width="9.140625" style="1" customWidth="1"/>
    <col min="274" max="276" width="11.42578125" style="1" customWidth="1"/>
    <col min="277" max="513" width="9.140625" style="1" customWidth="1"/>
    <col min="514" max="514" width="3.7109375" style="1" customWidth="1"/>
    <col min="515" max="515" width="3" style="1" customWidth="1"/>
    <col min="516" max="516" width="4.140625" style="1" customWidth="1"/>
    <col min="517" max="517" width="5.28515625" style="1" customWidth="1"/>
    <col min="518" max="518" width="5.7109375" style="1" customWidth="1"/>
    <col min="519" max="519" width="21.7109375" style="1" customWidth="1"/>
    <col min="520" max="520" width="16" style="1" customWidth="1"/>
    <col min="521" max="521" width="13.28515625" style="1" bestFit="1" customWidth="1"/>
    <col min="522" max="522" width="12.5703125" style="1" bestFit="1" customWidth="1"/>
    <col min="523" max="523" width="17.85546875" style="1" customWidth="1"/>
    <col min="524" max="524" width="15.42578125" style="1" customWidth="1"/>
    <col min="525" max="525" width="14.7109375" style="1" customWidth="1"/>
    <col min="526" max="526" width="15.7109375" style="1" customWidth="1"/>
    <col min="527" max="529" width="9.140625" style="1" customWidth="1"/>
    <col min="530" max="532" width="11.42578125" style="1" customWidth="1"/>
    <col min="533" max="769" width="9.140625" style="1" customWidth="1"/>
    <col min="770" max="770" width="3.7109375" style="1" customWidth="1"/>
    <col min="771" max="771" width="3" style="1" customWidth="1"/>
    <col min="772" max="772" width="4.140625" style="1" customWidth="1"/>
    <col min="773" max="773" width="5.28515625" style="1" customWidth="1"/>
    <col min="774" max="774" width="5.7109375" style="1" customWidth="1"/>
    <col min="775" max="775" width="21.7109375" style="1" customWidth="1"/>
    <col min="776" max="776" width="16" style="1" customWidth="1"/>
    <col min="777" max="777" width="13.28515625" style="1" bestFit="1" customWidth="1"/>
    <col min="778" max="778" width="12.5703125" style="1" bestFit="1" customWidth="1"/>
    <col min="779" max="779" width="17.85546875" style="1" customWidth="1"/>
    <col min="780" max="780" width="15.42578125" style="1" customWidth="1"/>
    <col min="781" max="781" width="14.7109375" style="1" customWidth="1"/>
    <col min="782" max="782" width="15.7109375" style="1" customWidth="1"/>
    <col min="783" max="785" width="9.140625" style="1" customWidth="1"/>
    <col min="786" max="788" width="11.42578125" style="1" customWidth="1"/>
    <col min="789" max="1025" width="9.140625" style="1" customWidth="1"/>
    <col min="1026" max="1026" width="3.7109375" style="1" customWidth="1"/>
    <col min="1027" max="1027" width="3" style="1" customWidth="1"/>
    <col min="1028" max="1028" width="4.140625" style="1" customWidth="1"/>
    <col min="1029" max="1029" width="5.28515625" style="1" customWidth="1"/>
    <col min="1030" max="1030" width="5.7109375" style="1" customWidth="1"/>
    <col min="1031" max="1031" width="21.7109375" style="1" customWidth="1"/>
    <col min="1032" max="1032" width="16" style="1" customWidth="1"/>
    <col min="1033" max="1033" width="13.28515625" style="1" bestFit="1" customWidth="1"/>
    <col min="1034" max="1034" width="12.5703125" style="1" bestFit="1" customWidth="1"/>
    <col min="1035" max="1035" width="17.85546875" style="1" customWidth="1"/>
    <col min="1036" max="1036" width="15.42578125" style="1" customWidth="1"/>
    <col min="1037" max="1037" width="14.7109375" style="1" customWidth="1"/>
    <col min="1038" max="1038" width="15.7109375" style="1" customWidth="1"/>
    <col min="1039" max="1041" width="9.140625" style="1" customWidth="1"/>
    <col min="1042" max="1044" width="11.42578125" style="1" customWidth="1"/>
    <col min="1045" max="1281" width="9.140625" style="1" customWidth="1"/>
    <col min="1282" max="1282" width="3.7109375" style="1" customWidth="1"/>
    <col min="1283" max="1283" width="3" style="1" customWidth="1"/>
    <col min="1284" max="1284" width="4.140625" style="1" customWidth="1"/>
    <col min="1285" max="1285" width="5.28515625" style="1" customWidth="1"/>
    <col min="1286" max="1286" width="5.7109375" style="1" customWidth="1"/>
    <col min="1287" max="1287" width="21.7109375" style="1" customWidth="1"/>
    <col min="1288" max="1288" width="16" style="1" customWidth="1"/>
    <col min="1289" max="1289" width="13.28515625" style="1" bestFit="1" customWidth="1"/>
    <col min="1290" max="1290" width="12.5703125" style="1" bestFit="1" customWidth="1"/>
    <col min="1291" max="1291" width="17.85546875" style="1" customWidth="1"/>
    <col min="1292" max="1292" width="15.42578125" style="1" customWidth="1"/>
    <col min="1293" max="1293" width="14.7109375" style="1" customWidth="1"/>
    <col min="1294" max="1294" width="15.7109375" style="1" customWidth="1"/>
    <col min="1295" max="1297" width="9.140625" style="1" customWidth="1"/>
    <col min="1298" max="1300" width="11.42578125" style="1" customWidth="1"/>
    <col min="1301" max="1537" width="9.140625" style="1" customWidth="1"/>
    <col min="1538" max="1538" width="3.7109375" style="1" customWidth="1"/>
    <col min="1539" max="1539" width="3" style="1" customWidth="1"/>
    <col min="1540" max="1540" width="4.140625" style="1" customWidth="1"/>
    <col min="1541" max="1541" width="5.28515625" style="1" customWidth="1"/>
    <col min="1542" max="1542" width="5.7109375" style="1" customWidth="1"/>
    <col min="1543" max="1543" width="21.7109375" style="1" customWidth="1"/>
    <col min="1544" max="1544" width="16" style="1" customWidth="1"/>
    <col min="1545" max="1545" width="13.28515625" style="1" bestFit="1" customWidth="1"/>
    <col min="1546" max="1546" width="12.5703125" style="1" bestFit="1" customWidth="1"/>
    <col min="1547" max="1547" width="17.85546875" style="1" customWidth="1"/>
    <col min="1548" max="1548" width="15.42578125" style="1" customWidth="1"/>
    <col min="1549" max="1549" width="14.7109375" style="1" customWidth="1"/>
    <col min="1550" max="1550" width="15.7109375" style="1" customWidth="1"/>
    <col min="1551" max="1553" width="9.140625" style="1" customWidth="1"/>
    <col min="1554" max="1556" width="11.42578125" style="1" customWidth="1"/>
    <col min="1557" max="1793" width="9.140625" style="1" customWidth="1"/>
    <col min="1794" max="1794" width="3.7109375" style="1" customWidth="1"/>
    <col min="1795" max="1795" width="3" style="1" customWidth="1"/>
    <col min="1796" max="1796" width="4.140625" style="1" customWidth="1"/>
    <col min="1797" max="1797" width="5.28515625" style="1" customWidth="1"/>
    <col min="1798" max="1798" width="5.7109375" style="1" customWidth="1"/>
    <col min="1799" max="1799" width="21.7109375" style="1" customWidth="1"/>
    <col min="1800" max="1800" width="16" style="1" customWidth="1"/>
    <col min="1801" max="1801" width="13.28515625" style="1" bestFit="1" customWidth="1"/>
    <col min="1802" max="1802" width="12.5703125" style="1" bestFit="1" customWidth="1"/>
    <col min="1803" max="1803" width="17.85546875" style="1" customWidth="1"/>
    <col min="1804" max="1804" width="15.42578125" style="1" customWidth="1"/>
    <col min="1805" max="1805" width="14.7109375" style="1" customWidth="1"/>
    <col min="1806" max="1806" width="15.7109375" style="1" customWidth="1"/>
    <col min="1807" max="1809" width="9.140625" style="1" customWidth="1"/>
    <col min="1810" max="1812" width="11.42578125" style="1" customWidth="1"/>
    <col min="1813" max="2049" width="9.140625" style="1" customWidth="1"/>
    <col min="2050" max="2050" width="3.7109375" style="1" customWidth="1"/>
    <col min="2051" max="2051" width="3" style="1" customWidth="1"/>
    <col min="2052" max="2052" width="4.140625" style="1" customWidth="1"/>
    <col min="2053" max="2053" width="5.28515625" style="1" customWidth="1"/>
    <col min="2054" max="2054" width="5.7109375" style="1" customWidth="1"/>
    <col min="2055" max="2055" width="21.7109375" style="1" customWidth="1"/>
    <col min="2056" max="2056" width="16" style="1" customWidth="1"/>
    <col min="2057" max="2057" width="13.28515625" style="1" bestFit="1" customWidth="1"/>
    <col min="2058" max="2058" width="12.5703125" style="1" bestFit="1" customWidth="1"/>
    <col min="2059" max="2059" width="17.85546875" style="1" customWidth="1"/>
    <col min="2060" max="2060" width="15.42578125" style="1" customWidth="1"/>
    <col min="2061" max="2061" width="14.7109375" style="1" customWidth="1"/>
    <col min="2062" max="2062" width="15.7109375" style="1" customWidth="1"/>
    <col min="2063" max="2065" width="9.140625" style="1" customWidth="1"/>
    <col min="2066" max="2068" width="11.42578125" style="1" customWidth="1"/>
    <col min="2069" max="2305" width="9.140625" style="1" customWidth="1"/>
    <col min="2306" max="2306" width="3.7109375" style="1" customWidth="1"/>
    <col min="2307" max="2307" width="3" style="1" customWidth="1"/>
    <col min="2308" max="2308" width="4.140625" style="1" customWidth="1"/>
    <col min="2309" max="2309" width="5.28515625" style="1" customWidth="1"/>
    <col min="2310" max="2310" width="5.7109375" style="1" customWidth="1"/>
    <col min="2311" max="2311" width="21.7109375" style="1" customWidth="1"/>
    <col min="2312" max="2312" width="16" style="1" customWidth="1"/>
    <col min="2313" max="2313" width="13.28515625" style="1" bestFit="1" customWidth="1"/>
    <col min="2314" max="2314" width="12.5703125" style="1" bestFit="1" customWidth="1"/>
    <col min="2315" max="2315" width="17.85546875" style="1" customWidth="1"/>
    <col min="2316" max="2316" width="15.42578125" style="1" customWidth="1"/>
    <col min="2317" max="2317" width="14.7109375" style="1" customWidth="1"/>
    <col min="2318" max="2318" width="15.7109375" style="1" customWidth="1"/>
    <col min="2319" max="2321" width="9.140625" style="1" customWidth="1"/>
    <col min="2322" max="2324" width="11.42578125" style="1" customWidth="1"/>
    <col min="2325" max="2561" width="9.140625" style="1" customWidth="1"/>
    <col min="2562" max="2562" width="3.7109375" style="1" customWidth="1"/>
    <col min="2563" max="2563" width="3" style="1" customWidth="1"/>
    <col min="2564" max="2564" width="4.140625" style="1" customWidth="1"/>
    <col min="2565" max="2565" width="5.28515625" style="1" customWidth="1"/>
    <col min="2566" max="2566" width="5.7109375" style="1" customWidth="1"/>
    <col min="2567" max="2567" width="21.7109375" style="1" customWidth="1"/>
    <col min="2568" max="2568" width="16" style="1" customWidth="1"/>
    <col min="2569" max="2569" width="13.28515625" style="1" bestFit="1" customWidth="1"/>
    <col min="2570" max="2570" width="12.5703125" style="1" bestFit="1" customWidth="1"/>
    <col min="2571" max="2571" width="17.85546875" style="1" customWidth="1"/>
    <col min="2572" max="2572" width="15.42578125" style="1" customWidth="1"/>
    <col min="2573" max="2573" width="14.7109375" style="1" customWidth="1"/>
    <col min="2574" max="2574" width="15.7109375" style="1" customWidth="1"/>
    <col min="2575" max="2577" width="9.140625" style="1" customWidth="1"/>
    <col min="2578" max="2580" width="11.42578125" style="1" customWidth="1"/>
    <col min="2581" max="2817" width="9.140625" style="1" customWidth="1"/>
    <col min="2818" max="2818" width="3.7109375" style="1" customWidth="1"/>
    <col min="2819" max="2819" width="3" style="1" customWidth="1"/>
    <col min="2820" max="2820" width="4.140625" style="1" customWidth="1"/>
    <col min="2821" max="2821" width="5.28515625" style="1" customWidth="1"/>
    <col min="2822" max="2822" width="5.7109375" style="1" customWidth="1"/>
    <col min="2823" max="2823" width="21.7109375" style="1" customWidth="1"/>
    <col min="2824" max="2824" width="16" style="1" customWidth="1"/>
    <col min="2825" max="2825" width="13.28515625" style="1" bestFit="1" customWidth="1"/>
    <col min="2826" max="2826" width="12.5703125" style="1" bestFit="1" customWidth="1"/>
    <col min="2827" max="2827" width="17.85546875" style="1" customWidth="1"/>
    <col min="2828" max="2828" width="15.42578125" style="1" customWidth="1"/>
    <col min="2829" max="2829" width="14.7109375" style="1" customWidth="1"/>
    <col min="2830" max="2830" width="15.7109375" style="1" customWidth="1"/>
    <col min="2831" max="2833" width="9.140625" style="1" customWidth="1"/>
    <col min="2834" max="2836" width="11.42578125" style="1" customWidth="1"/>
    <col min="2837" max="3073" width="9.140625" style="1" customWidth="1"/>
    <col min="3074" max="3074" width="3.7109375" style="1" customWidth="1"/>
    <col min="3075" max="3075" width="3" style="1" customWidth="1"/>
    <col min="3076" max="3076" width="4.140625" style="1" customWidth="1"/>
    <col min="3077" max="3077" width="5.28515625" style="1" customWidth="1"/>
    <col min="3078" max="3078" width="5.7109375" style="1" customWidth="1"/>
    <col min="3079" max="3079" width="21.7109375" style="1" customWidth="1"/>
    <col min="3080" max="3080" width="16" style="1" customWidth="1"/>
    <col min="3081" max="3081" width="13.28515625" style="1" bestFit="1" customWidth="1"/>
    <col min="3082" max="3082" width="12.5703125" style="1" bestFit="1" customWidth="1"/>
    <col min="3083" max="3083" width="17.85546875" style="1" customWidth="1"/>
    <col min="3084" max="3084" width="15.42578125" style="1" customWidth="1"/>
    <col min="3085" max="3085" width="14.7109375" style="1" customWidth="1"/>
    <col min="3086" max="3086" width="15.7109375" style="1" customWidth="1"/>
    <col min="3087" max="3089" width="9.140625" style="1" customWidth="1"/>
    <col min="3090" max="3092" width="11.42578125" style="1" customWidth="1"/>
    <col min="3093" max="3329" width="9.140625" style="1" customWidth="1"/>
    <col min="3330" max="3330" width="3.7109375" style="1" customWidth="1"/>
    <col min="3331" max="3331" width="3" style="1" customWidth="1"/>
    <col min="3332" max="3332" width="4.140625" style="1" customWidth="1"/>
    <col min="3333" max="3333" width="5.28515625" style="1" customWidth="1"/>
    <col min="3334" max="3334" width="5.7109375" style="1" customWidth="1"/>
    <col min="3335" max="3335" width="21.7109375" style="1" customWidth="1"/>
    <col min="3336" max="3336" width="16" style="1" customWidth="1"/>
    <col min="3337" max="3337" width="13.28515625" style="1" bestFit="1" customWidth="1"/>
    <col min="3338" max="3338" width="12.5703125" style="1" bestFit="1" customWidth="1"/>
    <col min="3339" max="3339" width="17.85546875" style="1" customWidth="1"/>
    <col min="3340" max="3340" width="15.42578125" style="1" customWidth="1"/>
    <col min="3341" max="3341" width="14.7109375" style="1" customWidth="1"/>
    <col min="3342" max="3342" width="15.7109375" style="1" customWidth="1"/>
    <col min="3343" max="3345" width="9.140625" style="1" customWidth="1"/>
    <col min="3346" max="3348" width="11.42578125" style="1" customWidth="1"/>
    <col min="3349" max="3585" width="9.140625" style="1" customWidth="1"/>
    <col min="3586" max="3586" width="3.7109375" style="1" customWidth="1"/>
    <col min="3587" max="3587" width="3" style="1" customWidth="1"/>
    <col min="3588" max="3588" width="4.140625" style="1" customWidth="1"/>
    <col min="3589" max="3589" width="5.28515625" style="1" customWidth="1"/>
    <col min="3590" max="3590" width="5.7109375" style="1" customWidth="1"/>
    <col min="3591" max="3591" width="21.7109375" style="1" customWidth="1"/>
    <col min="3592" max="3592" width="16" style="1" customWidth="1"/>
    <col min="3593" max="3593" width="13.28515625" style="1" bestFit="1" customWidth="1"/>
    <col min="3594" max="3594" width="12.5703125" style="1" bestFit="1" customWidth="1"/>
    <col min="3595" max="3595" width="17.85546875" style="1" customWidth="1"/>
    <col min="3596" max="3596" width="15.42578125" style="1" customWidth="1"/>
    <col min="3597" max="3597" width="14.7109375" style="1" customWidth="1"/>
    <col min="3598" max="3598" width="15.7109375" style="1" customWidth="1"/>
    <col min="3599" max="3601" width="9.140625" style="1" customWidth="1"/>
    <col min="3602" max="3604" width="11.42578125" style="1" customWidth="1"/>
    <col min="3605" max="3841" width="9.140625" style="1" customWidth="1"/>
    <col min="3842" max="3842" width="3.7109375" style="1" customWidth="1"/>
    <col min="3843" max="3843" width="3" style="1" customWidth="1"/>
    <col min="3844" max="3844" width="4.140625" style="1" customWidth="1"/>
    <col min="3845" max="3845" width="5.28515625" style="1" customWidth="1"/>
    <col min="3846" max="3846" width="5.7109375" style="1" customWidth="1"/>
    <col min="3847" max="3847" width="21.7109375" style="1" customWidth="1"/>
    <col min="3848" max="3848" width="16" style="1" customWidth="1"/>
    <col min="3849" max="3849" width="13.28515625" style="1" bestFit="1" customWidth="1"/>
    <col min="3850" max="3850" width="12.5703125" style="1" bestFit="1" customWidth="1"/>
    <col min="3851" max="3851" width="17.85546875" style="1" customWidth="1"/>
    <col min="3852" max="3852" width="15.42578125" style="1" customWidth="1"/>
    <col min="3853" max="3853" width="14.7109375" style="1" customWidth="1"/>
    <col min="3854" max="3854" width="15.7109375" style="1" customWidth="1"/>
    <col min="3855" max="3857" width="9.140625" style="1" customWidth="1"/>
    <col min="3858" max="3860" width="11.42578125" style="1" customWidth="1"/>
    <col min="3861" max="4097" width="9.140625" style="1" customWidth="1"/>
    <col min="4098" max="4098" width="3.7109375" style="1" customWidth="1"/>
    <col min="4099" max="4099" width="3" style="1" customWidth="1"/>
    <col min="4100" max="4100" width="4.140625" style="1" customWidth="1"/>
    <col min="4101" max="4101" width="5.28515625" style="1" customWidth="1"/>
    <col min="4102" max="4102" width="5.7109375" style="1" customWidth="1"/>
    <col min="4103" max="4103" width="21.7109375" style="1" customWidth="1"/>
    <col min="4104" max="4104" width="16" style="1" customWidth="1"/>
    <col min="4105" max="4105" width="13.28515625" style="1" bestFit="1" customWidth="1"/>
    <col min="4106" max="4106" width="12.5703125" style="1" bestFit="1" customWidth="1"/>
    <col min="4107" max="4107" width="17.85546875" style="1" customWidth="1"/>
    <col min="4108" max="4108" width="15.42578125" style="1" customWidth="1"/>
    <col min="4109" max="4109" width="14.7109375" style="1" customWidth="1"/>
    <col min="4110" max="4110" width="15.7109375" style="1" customWidth="1"/>
    <col min="4111" max="4113" width="9.140625" style="1" customWidth="1"/>
    <col min="4114" max="4116" width="11.42578125" style="1" customWidth="1"/>
    <col min="4117" max="4353" width="9.140625" style="1" customWidth="1"/>
    <col min="4354" max="4354" width="3.7109375" style="1" customWidth="1"/>
    <col min="4355" max="4355" width="3" style="1" customWidth="1"/>
    <col min="4356" max="4356" width="4.140625" style="1" customWidth="1"/>
    <col min="4357" max="4357" width="5.28515625" style="1" customWidth="1"/>
    <col min="4358" max="4358" width="5.7109375" style="1" customWidth="1"/>
    <col min="4359" max="4359" width="21.7109375" style="1" customWidth="1"/>
    <col min="4360" max="4360" width="16" style="1" customWidth="1"/>
    <col min="4361" max="4361" width="13.28515625" style="1" bestFit="1" customWidth="1"/>
    <col min="4362" max="4362" width="12.5703125" style="1" bestFit="1" customWidth="1"/>
    <col min="4363" max="4363" width="17.85546875" style="1" customWidth="1"/>
    <col min="4364" max="4364" width="15.42578125" style="1" customWidth="1"/>
    <col min="4365" max="4365" width="14.7109375" style="1" customWidth="1"/>
    <col min="4366" max="4366" width="15.7109375" style="1" customWidth="1"/>
    <col min="4367" max="4369" width="9.140625" style="1" customWidth="1"/>
    <col min="4370" max="4372" width="11.42578125" style="1" customWidth="1"/>
    <col min="4373" max="4609" width="9.140625" style="1" customWidth="1"/>
    <col min="4610" max="4610" width="3.7109375" style="1" customWidth="1"/>
    <col min="4611" max="4611" width="3" style="1" customWidth="1"/>
    <col min="4612" max="4612" width="4.140625" style="1" customWidth="1"/>
    <col min="4613" max="4613" width="5.28515625" style="1" customWidth="1"/>
    <col min="4614" max="4614" width="5.7109375" style="1" customWidth="1"/>
    <col min="4615" max="4615" width="21.7109375" style="1" customWidth="1"/>
    <col min="4616" max="4616" width="16" style="1" customWidth="1"/>
    <col min="4617" max="4617" width="13.28515625" style="1" bestFit="1" customWidth="1"/>
    <col min="4618" max="4618" width="12.5703125" style="1" bestFit="1" customWidth="1"/>
    <col min="4619" max="4619" width="17.85546875" style="1" customWidth="1"/>
    <col min="4620" max="4620" width="15.42578125" style="1" customWidth="1"/>
    <col min="4621" max="4621" width="14.7109375" style="1" customWidth="1"/>
    <col min="4622" max="4622" width="15.7109375" style="1" customWidth="1"/>
    <col min="4623" max="4625" width="9.140625" style="1" customWidth="1"/>
    <col min="4626" max="4628" width="11.42578125" style="1" customWidth="1"/>
    <col min="4629" max="4865" width="9.140625" style="1" customWidth="1"/>
    <col min="4866" max="4866" width="3.7109375" style="1" customWidth="1"/>
    <col min="4867" max="4867" width="3" style="1" customWidth="1"/>
    <col min="4868" max="4868" width="4.140625" style="1" customWidth="1"/>
    <col min="4869" max="4869" width="5.28515625" style="1" customWidth="1"/>
    <col min="4870" max="4870" width="5.7109375" style="1" customWidth="1"/>
    <col min="4871" max="4871" width="21.7109375" style="1" customWidth="1"/>
    <col min="4872" max="4872" width="16" style="1" customWidth="1"/>
    <col min="4873" max="4873" width="13.28515625" style="1" bestFit="1" customWidth="1"/>
    <col min="4874" max="4874" width="12.5703125" style="1" bestFit="1" customWidth="1"/>
    <col min="4875" max="4875" width="17.85546875" style="1" customWidth="1"/>
    <col min="4876" max="4876" width="15.42578125" style="1" customWidth="1"/>
    <col min="4877" max="4877" width="14.7109375" style="1" customWidth="1"/>
    <col min="4878" max="4878" width="15.7109375" style="1" customWidth="1"/>
    <col min="4879" max="4881" width="9.140625" style="1" customWidth="1"/>
    <col min="4882" max="4884" width="11.42578125" style="1" customWidth="1"/>
    <col min="4885" max="5121" width="9.140625" style="1" customWidth="1"/>
    <col min="5122" max="5122" width="3.7109375" style="1" customWidth="1"/>
    <col min="5123" max="5123" width="3" style="1" customWidth="1"/>
    <col min="5124" max="5124" width="4.140625" style="1" customWidth="1"/>
    <col min="5125" max="5125" width="5.28515625" style="1" customWidth="1"/>
    <col min="5126" max="5126" width="5.7109375" style="1" customWidth="1"/>
    <col min="5127" max="5127" width="21.7109375" style="1" customWidth="1"/>
    <col min="5128" max="5128" width="16" style="1" customWidth="1"/>
    <col min="5129" max="5129" width="13.28515625" style="1" bestFit="1" customWidth="1"/>
    <col min="5130" max="5130" width="12.5703125" style="1" bestFit="1" customWidth="1"/>
    <col min="5131" max="5131" width="17.85546875" style="1" customWidth="1"/>
    <col min="5132" max="5132" width="15.42578125" style="1" customWidth="1"/>
    <col min="5133" max="5133" width="14.7109375" style="1" customWidth="1"/>
    <col min="5134" max="5134" width="15.7109375" style="1" customWidth="1"/>
    <col min="5135" max="5137" width="9.140625" style="1" customWidth="1"/>
    <col min="5138" max="5140" width="11.42578125" style="1" customWidth="1"/>
    <col min="5141" max="5377" width="9.140625" style="1" customWidth="1"/>
    <col min="5378" max="5378" width="3.7109375" style="1" customWidth="1"/>
    <col min="5379" max="5379" width="3" style="1" customWidth="1"/>
    <col min="5380" max="5380" width="4.140625" style="1" customWidth="1"/>
    <col min="5381" max="5381" width="5.28515625" style="1" customWidth="1"/>
    <col min="5382" max="5382" width="5.7109375" style="1" customWidth="1"/>
    <col min="5383" max="5383" width="21.7109375" style="1" customWidth="1"/>
    <col min="5384" max="5384" width="16" style="1" customWidth="1"/>
    <col min="5385" max="5385" width="13.28515625" style="1" bestFit="1" customWidth="1"/>
    <col min="5386" max="5386" width="12.5703125" style="1" bestFit="1" customWidth="1"/>
    <col min="5387" max="5387" width="17.85546875" style="1" customWidth="1"/>
    <col min="5388" max="5388" width="15.42578125" style="1" customWidth="1"/>
    <col min="5389" max="5389" width="14.7109375" style="1" customWidth="1"/>
    <col min="5390" max="5390" width="15.7109375" style="1" customWidth="1"/>
    <col min="5391" max="5393" width="9.140625" style="1" customWidth="1"/>
    <col min="5394" max="5396" width="11.42578125" style="1" customWidth="1"/>
    <col min="5397" max="5633" width="9.140625" style="1" customWidth="1"/>
    <col min="5634" max="5634" width="3.7109375" style="1" customWidth="1"/>
    <col min="5635" max="5635" width="3" style="1" customWidth="1"/>
    <col min="5636" max="5636" width="4.140625" style="1" customWidth="1"/>
    <col min="5637" max="5637" width="5.28515625" style="1" customWidth="1"/>
    <col min="5638" max="5638" width="5.7109375" style="1" customWidth="1"/>
    <col min="5639" max="5639" width="21.7109375" style="1" customWidth="1"/>
    <col min="5640" max="5640" width="16" style="1" customWidth="1"/>
    <col min="5641" max="5641" width="13.28515625" style="1" bestFit="1" customWidth="1"/>
    <col min="5642" max="5642" width="12.5703125" style="1" bestFit="1" customWidth="1"/>
    <col min="5643" max="5643" width="17.85546875" style="1" customWidth="1"/>
    <col min="5644" max="5644" width="15.42578125" style="1" customWidth="1"/>
    <col min="5645" max="5645" width="14.7109375" style="1" customWidth="1"/>
    <col min="5646" max="5646" width="15.7109375" style="1" customWidth="1"/>
    <col min="5647" max="5649" width="9.140625" style="1" customWidth="1"/>
    <col min="5650" max="5652" width="11.42578125" style="1" customWidth="1"/>
    <col min="5653" max="5889" width="9.140625" style="1" customWidth="1"/>
    <col min="5890" max="5890" width="3.7109375" style="1" customWidth="1"/>
    <col min="5891" max="5891" width="3" style="1" customWidth="1"/>
    <col min="5892" max="5892" width="4.140625" style="1" customWidth="1"/>
    <col min="5893" max="5893" width="5.28515625" style="1" customWidth="1"/>
    <col min="5894" max="5894" width="5.7109375" style="1" customWidth="1"/>
    <col min="5895" max="5895" width="21.7109375" style="1" customWidth="1"/>
    <col min="5896" max="5896" width="16" style="1" customWidth="1"/>
    <col min="5897" max="5897" width="13.28515625" style="1" bestFit="1" customWidth="1"/>
    <col min="5898" max="5898" width="12.5703125" style="1" bestFit="1" customWidth="1"/>
    <col min="5899" max="5899" width="17.85546875" style="1" customWidth="1"/>
    <col min="5900" max="5900" width="15.42578125" style="1" customWidth="1"/>
    <col min="5901" max="5901" width="14.7109375" style="1" customWidth="1"/>
    <col min="5902" max="5902" width="15.7109375" style="1" customWidth="1"/>
    <col min="5903" max="5905" width="9.140625" style="1" customWidth="1"/>
    <col min="5906" max="5908" width="11.42578125" style="1" customWidth="1"/>
    <col min="5909" max="6145" width="9.140625" style="1" customWidth="1"/>
    <col min="6146" max="6146" width="3.7109375" style="1" customWidth="1"/>
    <col min="6147" max="6147" width="3" style="1" customWidth="1"/>
    <col min="6148" max="6148" width="4.140625" style="1" customWidth="1"/>
    <col min="6149" max="6149" width="5.28515625" style="1" customWidth="1"/>
    <col min="6150" max="6150" width="5.7109375" style="1" customWidth="1"/>
    <col min="6151" max="6151" width="21.7109375" style="1" customWidth="1"/>
    <col min="6152" max="6152" width="16" style="1" customWidth="1"/>
    <col min="6153" max="6153" width="13.28515625" style="1" bestFit="1" customWidth="1"/>
    <col min="6154" max="6154" width="12.5703125" style="1" bestFit="1" customWidth="1"/>
    <col min="6155" max="6155" width="17.85546875" style="1" customWidth="1"/>
    <col min="6156" max="6156" width="15.42578125" style="1" customWidth="1"/>
    <col min="6157" max="6157" width="14.7109375" style="1" customWidth="1"/>
    <col min="6158" max="6158" width="15.7109375" style="1" customWidth="1"/>
    <col min="6159" max="6161" width="9.140625" style="1" customWidth="1"/>
    <col min="6162" max="6164" width="11.42578125" style="1" customWidth="1"/>
    <col min="6165" max="6401" width="9.140625" style="1" customWidth="1"/>
    <col min="6402" max="6402" width="3.7109375" style="1" customWidth="1"/>
    <col min="6403" max="6403" width="3" style="1" customWidth="1"/>
    <col min="6404" max="6404" width="4.140625" style="1" customWidth="1"/>
    <col min="6405" max="6405" width="5.28515625" style="1" customWidth="1"/>
    <col min="6406" max="6406" width="5.7109375" style="1" customWidth="1"/>
    <col min="6407" max="6407" width="21.7109375" style="1" customWidth="1"/>
    <col min="6408" max="6408" width="16" style="1" customWidth="1"/>
    <col min="6409" max="6409" width="13.28515625" style="1" bestFit="1" customWidth="1"/>
    <col min="6410" max="6410" width="12.5703125" style="1" bestFit="1" customWidth="1"/>
    <col min="6411" max="6411" width="17.85546875" style="1" customWidth="1"/>
    <col min="6412" max="6412" width="15.42578125" style="1" customWidth="1"/>
    <col min="6413" max="6413" width="14.7109375" style="1" customWidth="1"/>
    <col min="6414" max="6414" width="15.7109375" style="1" customWidth="1"/>
    <col min="6415" max="6417" width="9.140625" style="1" customWidth="1"/>
    <col min="6418" max="6420" width="11.42578125" style="1" customWidth="1"/>
    <col min="6421" max="6657" width="9.140625" style="1" customWidth="1"/>
    <col min="6658" max="6658" width="3.7109375" style="1" customWidth="1"/>
    <col min="6659" max="6659" width="3" style="1" customWidth="1"/>
    <col min="6660" max="6660" width="4.140625" style="1" customWidth="1"/>
    <col min="6661" max="6661" width="5.28515625" style="1" customWidth="1"/>
    <col min="6662" max="6662" width="5.7109375" style="1" customWidth="1"/>
    <col min="6663" max="6663" width="21.7109375" style="1" customWidth="1"/>
    <col min="6664" max="6664" width="16" style="1" customWidth="1"/>
    <col min="6665" max="6665" width="13.28515625" style="1" bestFit="1" customWidth="1"/>
    <col min="6666" max="6666" width="12.5703125" style="1" bestFit="1" customWidth="1"/>
    <col min="6667" max="6667" width="17.85546875" style="1" customWidth="1"/>
    <col min="6668" max="6668" width="15.42578125" style="1" customWidth="1"/>
    <col min="6669" max="6669" width="14.7109375" style="1" customWidth="1"/>
    <col min="6670" max="6670" width="15.7109375" style="1" customWidth="1"/>
    <col min="6671" max="6673" width="9.140625" style="1" customWidth="1"/>
    <col min="6674" max="6676" width="11.42578125" style="1" customWidth="1"/>
    <col min="6677" max="6913" width="9.140625" style="1" customWidth="1"/>
    <col min="6914" max="6914" width="3.7109375" style="1" customWidth="1"/>
    <col min="6915" max="6915" width="3" style="1" customWidth="1"/>
    <col min="6916" max="6916" width="4.140625" style="1" customWidth="1"/>
    <col min="6917" max="6917" width="5.28515625" style="1" customWidth="1"/>
    <col min="6918" max="6918" width="5.7109375" style="1" customWidth="1"/>
    <col min="6919" max="6919" width="21.7109375" style="1" customWidth="1"/>
    <col min="6920" max="6920" width="16" style="1" customWidth="1"/>
    <col min="6921" max="6921" width="13.28515625" style="1" bestFit="1" customWidth="1"/>
    <col min="6922" max="6922" width="12.5703125" style="1" bestFit="1" customWidth="1"/>
    <col min="6923" max="6923" width="17.85546875" style="1" customWidth="1"/>
    <col min="6924" max="6924" width="15.42578125" style="1" customWidth="1"/>
    <col min="6925" max="6925" width="14.7109375" style="1" customWidth="1"/>
    <col min="6926" max="6926" width="15.7109375" style="1" customWidth="1"/>
    <col min="6927" max="6929" width="9.140625" style="1" customWidth="1"/>
    <col min="6930" max="6932" width="11.42578125" style="1" customWidth="1"/>
    <col min="6933" max="7169" width="9.140625" style="1" customWidth="1"/>
    <col min="7170" max="7170" width="3.7109375" style="1" customWidth="1"/>
    <col min="7171" max="7171" width="3" style="1" customWidth="1"/>
    <col min="7172" max="7172" width="4.140625" style="1" customWidth="1"/>
    <col min="7173" max="7173" width="5.28515625" style="1" customWidth="1"/>
    <col min="7174" max="7174" width="5.7109375" style="1" customWidth="1"/>
    <col min="7175" max="7175" width="21.7109375" style="1" customWidth="1"/>
    <col min="7176" max="7176" width="16" style="1" customWidth="1"/>
    <col min="7177" max="7177" width="13.28515625" style="1" bestFit="1" customWidth="1"/>
    <col min="7178" max="7178" width="12.5703125" style="1" bestFit="1" customWidth="1"/>
    <col min="7179" max="7179" width="17.85546875" style="1" customWidth="1"/>
    <col min="7180" max="7180" width="15.42578125" style="1" customWidth="1"/>
    <col min="7181" max="7181" width="14.7109375" style="1" customWidth="1"/>
    <col min="7182" max="7182" width="15.7109375" style="1" customWidth="1"/>
    <col min="7183" max="7185" width="9.140625" style="1" customWidth="1"/>
    <col min="7186" max="7188" width="11.42578125" style="1" customWidth="1"/>
    <col min="7189" max="7425" width="9.140625" style="1" customWidth="1"/>
    <col min="7426" max="7426" width="3.7109375" style="1" customWidth="1"/>
    <col min="7427" max="7427" width="3" style="1" customWidth="1"/>
    <col min="7428" max="7428" width="4.140625" style="1" customWidth="1"/>
    <col min="7429" max="7429" width="5.28515625" style="1" customWidth="1"/>
    <col min="7430" max="7430" width="5.7109375" style="1" customWidth="1"/>
    <col min="7431" max="7431" width="21.7109375" style="1" customWidth="1"/>
    <col min="7432" max="7432" width="16" style="1" customWidth="1"/>
    <col min="7433" max="7433" width="13.28515625" style="1" bestFit="1" customWidth="1"/>
    <col min="7434" max="7434" width="12.5703125" style="1" bestFit="1" customWidth="1"/>
    <col min="7435" max="7435" width="17.85546875" style="1" customWidth="1"/>
    <col min="7436" max="7436" width="15.42578125" style="1" customWidth="1"/>
    <col min="7437" max="7437" width="14.7109375" style="1" customWidth="1"/>
    <col min="7438" max="7438" width="15.7109375" style="1" customWidth="1"/>
    <col min="7439" max="7441" width="9.140625" style="1" customWidth="1"/>
    <col min="7442" max="7444" width="11.42578125" style="1" customWidth="1"/>
    <col min="7445" max="7681" width="9.140625" style="1" customWidth="1"/>
    <col min="7682" max="7682" width="3.7109375" style="1" customWidth="1"/>
    <col min="7683" max="7683" width="3" style="1" customWidth="1"/>
    <col min="7684" max="7684" width="4.140625" style="1" customWidth="1"/>
    <col min="7685" max="7685" width="5.28515625" style="1" customWidth="1"/>
    <col min="7686" max="7686" width="5.7109375" style="1" customWidth="1"/>
    <col min="7687" max="7687" width="21.7109375" style="1" customWidth="1"/>
    <col min="7688" max="7688" width="16" style="1" customWidth="1"/>
    <col min="7689" max="7689" width="13.28515625" style="1" bestFit="1" customWidth="1"/>
    <col min="7690" max="7690" width="12.5703125" style="1" bestFit="1" customWidth="1"/>
    <col min="7691" max="7691" width="17.85546875" style="1" customWidth="1"/>
    <col min="7692" max="7692" width="15.42578125" style="1" customWidth="1"/>
    <col min="7693" max="7693" width="14.7109375" style="1" customWidth="1"/>
    <col min="7694" max="7694" width="15.7109375" style="1" customWidth="1"/>
    <col min="7695" max="7697" width="9.140625" style="1" customWidth="1"/>
    <col min="7698" max="7700" width="11.42578125" style="1" customWidth="1"/>
    <col min="7701" max="7937" width="9.140625" style="1" customWidth="1"/>
    <col min="7938" max="7938" width="3.7109375" style="1" customWidth="1"/>
    <col min="7939" max="7939" width="3" style="1" customWidth="1"/>
    <col min="7940" max="7940" width="4.140625" style="1" customWidth="1"/>
    <col min="7941" max="7941" width="5.28515625" style="1" customWidth="1"/>
    <col min="7942" max="7942" width="5.7109375" style="1" customWidth="1"/>
    <col min="7943" max="7943" width="21.7109375" style="1" customWidth="1"/>
    <col min="7944" max="7944" width="16" style="1" customWidth="1"/>
    <col min="7945" max="7945" width="13.28515625" style="1" bestFit="1" customWidth="1"/>
    <col min="7946" max="7946" width="12.5703125" style="1" bestFit="1" customWidth="1"/>
    <col min="7947" max="7947" width="17.85546875" style="1" customWidth="1"/>
    <col min="7948" max="7948" width="15.42578125" style="1" customWidth="1"/>
    <col min="7949" max="7949" width="14.7109375" style="1" customWidth="1"/>
    <col min="7950" max="7950" width="15.7109375" style="1" customWidth="1"/>
    <col min="7951" max="7953" width="9.140625" style="1" customWidth="1"/>
    <col min="7954" max="7956" width="11.42578125" style="1" customWidth="1"/>
    <col min="7957" max="8193" width="9.140625" style="1" customWidth="1"/>
    <col min="8194" max="8194" width="3.7109375" style="1" customWidth="1"/>
    <col min="8195" max="8195" width="3" style="1" customWidth="1"/>
    <col min="8196" max="8196" width="4.140625" style="1" customWidth="1"/>
    <col min="8197" max="8197" width="5.28515625" style="1" customWidth="1"/>
    <col min="8198" max="8198" width="5.7109375" style="1" customWidth="1"/>
    <col min="8199" max="8199" width="21.7109375" style="1" customWidth="1"/>
    <col min="8200" max="8200" width="16" style="1" customWidth="1"/>
    <col min="8201" max="8201" width="13.28515625" style="1" bestFit="1" customWidth="1"/>
    <col min="8202" max="8202" width="12.5703125" style="1" bestFit="1" customWidth="1"/>
    <col min="8203" max="8203" width="17.85546875" style="1" customWidth="1"/>
    <col min="8204" max="8204" width="15.42578125" style="1" customWidth="1"/>
    <col min="8205" max="8205" width="14.7109375" style="1" customWidth="1"/>
    <col min="8206" max="8206" width="15.7109375" style="1" customWidth="1"/>
    <col min="8207" max="8209" width="9.140625" style="1" customWidth="1"/>
    <col min="8210" max="8212" width="11.42578125" style="1" customWidth="1"/>
    <col min="8213" max="8449" width="9.140625" style="1" customWidth="1"/>
    <col min="8450" max="8450" width="3.7109375" style="1" customWidth="1"/>
    <col min="8451" max="8451" width="3" style="1" customWidth="1"/>
    <col min="8452" max="8452" width="4.140625" style="1" customWidth="1"/>
    <col min="8453" max="8453" width="5.28515625" style="1" customWidth="1"/>
    <col min="8454" max="8454" width="5.7109375" style="1" customWidth="1"/>
    <col min="8455" max="8455" width="21.7109375" style="1" customWidth="1"/>
    <col min="8456" max="8456" width="16" style="1" customWidth="1"/>
    <col min="8457" max="8457" width="13.28515625" style="1" bestFit="1" customWidth="1"/>
    <col min="8458" max="8458" width="12.5703125" style="1" bestFit="1" customWidth="1"/>
    <col min="8459" max="8459" width="17.85546875" style="1" customWidth="1"/>
    <col min="8460" max="8460" width="15.42578125" style="1" customWidth="1"/>
    <col min="8461" max="8461" width="14.7109375" style="1" customWidth="1"/>
    <col min="8462" max="8462" width="15.7109375" style="1" customWidth="1"/>
    <col min="8463" max="8465" width="9.140625" style="1" customWidth="1"/>
    <col min="8466" max="8468" width="11.42578125" style="1" customWidth="1"/>
    <col min="8469" max="8705" width="9.140625" style="1" customWidth="1"/>
    <col min="8706" max="8706" width="3.7109375" style="1" customWidth="1"/>
    <col min="8707" max="8707" width="3" style="1" customWidth="1"/>
    <col min="8708" max="8708" width="4.140625" style="1" customWidth="1"/>
    <col min="8709" max="8709" width="5.28515625" style="1" customWidth="1"/>
    <col min="8710" max="8710" width="5.7109375" style="1" customWidth="1"/>
    <col min="8711" max="8711" width="21.7109375" style="1" customWidth="1"/>
    <col min="8712" max="8712" width="16" style="1" customWidth="1"/>
    <col min="8713" max="8713" width="13.28515625" style="1" bestFit="1" customWidth="1"/>
    <col min="8714" max="8714" width="12.5703125" style="1" bestFit="1" customWidth="1"/>
    <col min="8715" max="8715" width="17.85546875" style="1" customWidth="1"/>
    <col min="8716" max="8716" width="15.42578125" style="1" customWidth="1"/>
    <col min="8717" max="8717" width="14.7109375" style="1" customWidth="1"/>
    <col min="8718" max="8718" width="15.7109375" style="1" customWidth="1"/>
    <col min="8719" max="8721" width="9.140625" style="1" customWidth="1"/>
    <col min="8722" max="8724" width="11.42578125" style="1" customWidth="1"/>
    <col min="8725" max="8961" width="9.140625" style="1" customWidth="1"/>
    <col min="8962" max="8962" width="3.7109375" style="1" customWidth="1"/>
    <col min="8963" max="8963" width="3" style="1" customWidth="1"/>
    <col min="8964" max="8964" width="4.140625" style="1" customWidth="1"/>
    <col min="8965" max="8965" width="5.28515625" style="1" customWidth="1"/>
    <col min="8966" max="8966" width="5.7109375" style="1" customWidth="1"/>
    <col min="8967" max="8967" width="21.7109375" style="1" customWidth="1"/>
    <col min="8968" max="8968" width="16" style="1" customWidth="1"/>
    <col min="8969" max="8969" width="13.28515625" style="1" bestFit="1" customWidth="1"/>
    <col min="8970" max="8970" width="12.5703125" style="1" bestFit="1" customWidth="1"/>
    <col min="8971" max="8971" width="17.85546875" style="1" customWidth="1"/>
    <col min="8972" max="8972" width="15.42578125" style="1" customWidth="1"/>
    <col min="8973" max="8973" width="14.7109375" style="1" customWidth="1"/>
    <col min="8974" max="8974" width="15.7109375" style="1" customWidth="1"/>
    <col min="8975" max="8977" width="9.140625" style="1" customWidth="1"/>
    <col min="8978" max="8980" width="11.42578125" style="1" customWidth="1"/>
    <col min="8981" max="9217" width="9.140625" style="1" customWidth="1"/>
    <col min="9218" max="9218" width="3.7109375" style="1" customWidth="1"/>
    <col min="9219" max="9219" width="3" style="1" customWidth="1"/>
    <col min="9220" max="9220" width="4.140625" style="1" customWidth="1"/>
    <col min="9221" max="9221" width="5.28515625" style="1" customWidth="1"/>
    <col min="9222" max="9222" width="5.7109375" style="1" customWidth="1"/>
    <col min="9223" max="9223" width="21.7109375" style="1" customWidth="1"/>
    <col min="9224" max="9224" width="16" style="1" customWidth="1"/>
    <col min="9225" max="9225" width="13.28515625" style="1" bestFit="1" customWidth="1"/>
    <col min="9226" max="9226" width="12.5703125" style="1" bestFit="1" customWidth="1"/>
    <col min="9227" max="9227" width="17.85546875" style="1" customWidth="1"/>
    <col min="9228" max="9228" width="15.42578125" style="1" customWidth="1"/>
    <col min="9229" max="9229" width="14.7109375" style="1" customWidth="1"/>
    <col min="9230" max="9230" width="15.7109375" style="1" customWidth="1"/>
    <col min="9231" max="9233" width="9.140625" style="1" customWidth="1"/>
    <col min="9234" max="9236" width="11.42578125" style="1" customWidth="1"/>
    <col min="9237" max="9473" width="9.140625" style="1" customWidth="1"/>
    <col min="9474" max="9474" width="3.7109375" style="1" customWidth="1"/>
    <col min="9475" max="9475" width="3" style="1" customWidth="1"/>
    <col min="9476" max="9476" width="4.140625" style="1" customWidth="1"/>
    <col min="9477" max="9477" width="5.28515625" style="1" customWidth="1"/>
    <col min="9478" max="9478" width="5.7109375" style="1" customWidth="1"/>
    <col min="9479" max="9479" width="21.7109375" style="1" customWidth="1"/>
    <col min="9480" max="9480" width="16" style="1" customWidth="1"/>
    <col min="9481" max="9481" width="13.28515625" style="1" bestFit="1" customWidth="1"/>
    <col min="9482" max="9482" width="12.5703125" style="1" bestFit="1" customWidth="1"/>
    <col min="9483" max="9483" width="17.85546875" style="1" customWidth="1"/>
    <col min="9484" max="9484" width="15.42578125" style="1" customWidth="1"/>
    <col min="9485" max="9485" width="14.7109375" style="1" customWidth="1"/>
    <col min="9486" max="9486" width="15.7109375" style="1" customWidth="1"/>
    <col min="9487" max="9489" width="9.140625" style="1" customWidth="1"/>
    <col min="9490" max="9492" width="11.42578125" style="1" customWidth="1"/>
    <col min="9493" max="9729" width="9.140625" style="1" customWidth="1"/>
    <col min="9730" max="9730" width="3.7109375" style="1" customWidth="1"/>
    <col min="9731" max="9731" width="3" style="1" customWidth="1"/>
    <col min="9732" max="9732" width="4.140625" style="1" customWidth="1"/>
    <col min="9733" max="9733" width="5.28515625" style="1" customWidth="1"/>
    <col min="9734" max="9734" width="5.7109375" style="1" customWidth="1"/>
    <col min="9735" max="9735" width="21.7109375" style="1" customWidth="1"/>
    <col min="9736" max="9736" width="16" style="1" customWidth="1"/>
    <col min="9737" max="9737" width="13.28515625" style="1" bestFit="1" customWidth="1"/>
    <col min="9738" max="9738" width="12.5703125" style="1" bestFit="1" customWidth="1"/>
    <col min="9739" max="9739" width="17.85546875" style="1" customWidth="1"/>
    <col min="9740" max="9740" width="15.42578125" style="1" customWidth="1"/>
    <col min="9741" max="9741" width="14.7109375" style="1" customWidth="1"/>
    <col min="9742" max="9742" width="15.7109375" style="1" customWidth="1"/>
    <col min="9743" max="9745" width="9.140625" style="1" customWidth="1"/>
    <col min="9746" max="9748" width="11.42578125" style="1" customWidth="1"/>
    <col min="9749" max="9985" width="9.140625" style="1" customWidth="1"/>
    <col min="9986" max="9986" width="3.7109375" style="1" customWidth="1"/>
    <col min="9987" max="9987" width="3" style="1" customWidth="1"/>
    <col min="9988" max="9988" width="4.140625" style="1" customWidth="1"/>
    <col min="9989" max="9989" width="5.28515625" style="1" customWidth="1"/>
    <col min="9990" max="9990" width="5.7109375" style="1" customWidth="1"/>
    <col min="9991" max="9991" width="21.7109375" style="1" customWidth="1"/>
    <col min="9992" max="9992" width="16" style="1" customWidth="1"/>
    <col min="9993" max="9993" width="13.28515625" style="1" bestFit="1" customWidth="1"/>
    <col min="9994" max="9994" width="12.5703125" style="1" bestFit="1" customWidth="1"/>
    <col min="9995" max="9995" width="17.85546875" style="1" customWidth="1"/>
    <col min="9996" max="9996" width="15.42578125" style="1" customWidth="1"/>
    <col min="9997" max="9997" width="14.7109375" style="1" customWidth="1"/>
    <col min="9998" max="9998" width="15.7109375" style="1" customWidth="1"/>
    <col min="9999" max="10001" width="9.140625" style="1" customWidth="1"/>
    <col min="10002" max="10004" width="11.42578125" style="1" customWidth="1"/>
    <col min="10005" max="10241" width="9.140625" style="1" customWidth="1"/>
    <col min="10242" max="10242" width="3.7109375" style="1" customWidth="1"/>
    <col min="10243" max="10243" width="3" style="1" customWidth="1"/>
    <col min="10244" max="10244" width="4.140625" style="1" customWidth="1"/>
    <col min="10245" max="10245" width="5.28515625" style="1" customWidth="1"/>
    <col min="10246" max="10246" width="5.7109375" style="1" customWidth="1"/>
    <col min="10247" max="10247" width="21.7109375" style="1" customWidth="1"/>
    <col min="10248" max="10248" width="16" style="1" customWidth="1"/>
    <col min="10249" max="10249" width="13.28515625" style="1" bestFit="1" customWidth="1"/>
    <col min="10250" max="10250" width="12.5703125" style="1" bestFit="1" customWidth="1"/>
    <col min="10251" max="10251" width="17.85546875" style="1" customWidth="1"/>
    <col min="10252" max="10252" width="15.42578125" style="1" customWidth="1"/>
    <col min="10253" max="10253" width="14.7109375" style="1" customWidth="1"/>
    <col min="10254" max="10254" width="15.7109375" style="1" customWidth="1"/>
    <col min="10255" max="10257" width="9.140625" style="1" customWidth="1"/>
    <col min="10258" max="10260" width="11.42578125" style="1" customWidth="1"/>
    <col min="10261" max="10497" width="9.140625" style="1" customWidth="1"/>
    <col min="10498" max="10498" width="3.7109375" style="1" customWidth="1"/>
    <col min="10499" max="10499" width="3" style="1" customWidth="1"/>
    <col min="10500" max="10500" width="4.140625" style="1" customWidth="1"/>
    <col min="10501" max="10501" width="5.28515625" style="1" customWidth="1"/>
    <col min="10502" max="10502" width="5.7109375" style="1" customWidth="1"/>
    <col min="10503" max="10503" width="21.7109375" style="1" customWidth="1"/>
    <col min="10504" max="10504" width="16" style="1" customWidth="1"/>
    <col min="10505" max="10505" width="13.28515625" style="1" bestFit="1" customWidth="1"/>
    <col min="10506" max="10506" width="12.5703125" style="1" bestFit="1" customWidth="1"/>
    <col min="10507" max="10507" width="17.85546875" style="1" customWidth="1"/>
    <col min="10508" max="10508" width="15.42578125" style="1" customWidth="1"/>
    <col min="10509" max="10509" width="14.7109375" style="1" customWidth="1"/>
    <col min="10510" max="10510" width="15.7109375" style="1" customWidth="1"/>
    <col min="10511" max="10513" width="9.140625" style="1" customWidth="1"/>
    <col min="10514" max="10516" width="11.42578125" style="1" customWidth="1"/>
    <col min="10517" max="10753" width="9.140625" style="1" customWidth="1"/>
    <col min="10754" max="10754" width="3.7109375" style="1" customWidth="1"/>
    <col min="10755" max="10755" width="3" style="1" customWidth="1"/>
    <col min="10756" max="10756" width="4.140625" style="1" customWidth="1"/>
    <col min="10757" max="10757" width="5.28515625" style="1" customWidth="1"/>
    <col min="10758" max="10758" width="5.7109375" style="1" customWidth="1"/>
    <col min="10759" max="10759" width="21.7109375" style="1" customWidth="1"/>
    <col min="10760" max="10760" width="16" style="1" customWidth="1"/>
    <col min="10761" max="10761" width="13.28515625" style="1" bestFit="1" customWidth="1"/>
    <col min="10762" max="10762" width="12.5703125" style="1" bestFit="1" customWidth="1"/>
    <col min="10763" max="10763" width="17.85546875" style="1" customWidth="1"/>
    <col min="10764" max="10764" width="15.42578125" style="1" customWidth="1"/>
    <col min="10765" max="10765" width="14.7109375" style="1" customWidth="1"/>
    <col min="10766" max="10766" width="15.7109375" style="1" customWidth="1"/>
    <col min="10767" max="10769" width="9.140625" style="1" customWidth="1"/>
    <col min="10770" max="10772" width="11.42578125" style="1" customWidth="1"/>
    <col min="10773" max="11009" width="9.140625" style="1" customWidth="1"/>
    <col min="11010" max="11010" width="3.7109375" style="1" customWidth="1"/>
    <col min="11011" max="11011" width="3" style="1" customWidth="1"/>
    <col min="11012" max="11012" width="4.140625" style="1" customWidth="1"/>
    <col min="11013" max="11013" width="5.28515625" style="1" customWidth="1"/>
    <col min="11014" max="11014" width="5.7109375" style="1" customWidth="1"/>
    <col min="11015" max="11015" width="21.7109375" style="1" customWidth="1"/>
    <col min="11016" max="11016" width="16" style="1" customWidth="1"/>
    <col min="11017" max="11017" width="13.28515625" style="1" bestFit="1" customWidth="1"/>
    <col min="11018" max="11018" width="12.5703125" style="1" bestFit="1" customWidth="1"/>
    <col min="11019" max="11019" width="17.85546875" style="1" customWidth="1"/>
    <col min="11020" max="11020" width="15.42578125" style="1" customWidth="1"/>
    <col min="11021" max="11021" width="14.7109375" style="1" customWidth="1"/>
    <col min="11022" max="11022" width="15.7109375" style="1" customWidth="1"/>
    <col min="11023" max="11025" width="9.140625" style="1" customWidth="1"/>
    <col min="11026" max="11028" width="11.42578125" style="1" customWidth="1"/>
    <col min="11029" max="11265" width="9.140625" style="1" customWidth="1"/>
    <col min="11266" max="11266" width="3.7109375" style="1" customWidth="1"/>
    <col min="11267" max="11267" width="3" style="1" customWidth="1"/>
    <col min="11268" max="11268" width="4.140625" style="1" customWidth="1"/>
    <col min="11269" max="11269" width="5.28515625" style="1" customWidth="1"/>
    <col min="11270" max="11270" width="5.7109375" style="1" customWidth="1"/>
    <col min="11271" max="11271" width="21.7109375" style="1" customWidth="1"/>
    <col min="11272" max="11272" width="16" style="1" customWidth="1"/>
    <col min="11273" max="11273" width="13.28515625" style="1" bestFit="1" customWidth="1"/>
    <col min="11274" max="11274" width="12.5703125" style="1" bestFit="1" customWidth="1"/>
    <col min="11275" max="11275" width="17.85546875" style="1" customWidth="1"/>
    <col min="11276" max="11276" width="15.42578125" style="1" customWidth="1"/>
    <col min="11277" max="11277" width="14.7109375" style="1" customWidth="1"/>
    <col min="11278" max="11278" width="15.7109375" style="1" customWidth="1"/>
    <col min="11279" max="11281" width="9.140625" style="1" customWidth="1"/>
    <col min="11282" max="11284" width="11.42578125" style="1" customWidth="1"/>
    <col min="11285" max="11521" width="9.140625" style="1" customWidth="1"/>
    <col min="11522" max="11522" width="3.7109375" style="1" customWidth="1"/>
    <col min="11523" max="11523" width="3" style="1" customWidth="1"/>
    <col min="11524" max="11524" width="4.140625" style="1" customWidth="1"/>
    <col min="11525" max="11525" width="5.28515625" style="1" customWidth="1"/>
    <col min="11526" max="11526" width="5.7109375" style="1" customWidth="1"/>
    <col min="11527" max="11527" width="21.7109375" style="1" customWidth="1"/>
    <col min="11528" max="11528" width="16" style="1" customWidth="1"/>
    <col min="11529" max="11529" width="13.28515625" style="1" bestFit="1" customWidth="1"/>
    <col min="11530" max="11530" width="12.5703125" style="1" bestFit="1" customWidth="1"/>
    <col min="11531" max="11531" width="17.85546875" style="1" customWidth="1"/>
    <col min="11532" max="11532" width="15.42578125" style="1" customWidth="1"/>
    <col min="11533" max="11533" width="14.7109375" style="1" customWidth="1"/>
    <col min="11534" max="11534" width="15.7109375" style="1" customWidth="1"/>
    <col min="11535" max="11537" width="9.140625" style="1" customWidth="1"/>
    <col min="11538" max="11540" width="11.42578125" style="1" customWidth="1"/>
    <col min="11541" max="11777" width="9.140625" style="1" customWidth="1"/>
    <col min="11778" max="11778" width="3.7109375" style="1" customWidth="1"/>
    <col min="11779" max="11779" width="3" style="1" customWidth="1"/>
    <col min="11780" max="11780" width="4.140625" style="1" customWidth="1"/>
    <col min="11781" max="11781" width="5.28515625" style="1" customWidth="1"/>
    <col min="11782" max="11782" width="5.7109375" style="1" customWidth="1"/>
    <col min="11783" max="11783" width="21.7109375" style="1" customWidth="1"/>
    <col min="11784" max="11784" width="16" style="1" customWidth="1"/>
    <col min="11785" max="11785" width="13.28515625" style="1" bestFit="1" customWidth="1"/>
    <col min="11786" max="11786" width="12.5703125" style="1" bestFit="1" customWidth="1"/>
    <col min="11787" max="11787" width="17.85546875" style="1" customWidth="1"/>
    <col min="11788" max="11788" width="15.42578125" style="1" customWidth="1"/>
    <col min="11789" max="11789" width="14.7109375" style="1" customWidth="1"/>
    <col min="11790" max="11790" width="15.7109375" style="1" customWidth="1"/>
    <col min="11791" max="11793" width="9.140625" style="1" customWidth="1"/>
    <col min="11794" max="11796" width="11.42578125" style="1" customWidth="1"/>
    <col min="11797" max="12033" width="9.140625" style="1" customWidth="1"/>
    <col min="12034" max="12034" width="3.7109375" style="1" customWidth="1"/>
    <col min="12035" max="12035" width="3" style="1" customWidth="1"/>
    <col min="12036" max="12036" width="4.140625" style="1" customWidth="1"/>
    <col min="12037" max="12037" width="5.28515625" style="1" customWidth="1"/>
    <col min="12038" max="12038" width="5.7109375" style="1" customWidth="1"/>
    <col min="12039" max="12039" width="21.7109375" style="1" customWidth="1"/>
    <col min="12040" max="12040" width="16" style="1" customWidth="1"/>
    <col min="12041" max="12041" width="13.28515625" style="1" bestFit="1" customWidth="1"/>
    <col min="12042" max="12042" width="12.5703125" style="1" bestFit="1" customWidth="1"/>
    <col min="12043" max="12043" width="17.85546875" style="1" customWidth="1"/>
    <col min="12044" max="12044" width="15.42578125" style="1" customWidth="1"/>
    <col min="12045" max="12045" width="14.7109375" style="1" customWidth="1"/>
    <col min="12046" max="12046" width="15.7109375" style="1" customWidth="1"/>
    <col min="12047" max="12049" width="9.140625" style="1" customWidth="1"/>
    <col min="12050" max="12052" width="11.42578125" style="1" customWidth="1"/>
    <col min="12053" max="12289" width="9.140625" style="1" customWidth="1"/>
    <col min="12290" max="12290" width="3.7109375" style="1" customWidth="1"/>
    <col min="12291" max="12291" width="3" style="1" customWidth="1"/>
    <col min="12292" max="12292" width="4.140625" style="1" customWidth="1"/>
    <col min="12293" max="12293" width="5.28515625" style="1" customWidth="1"/>
    <col min="12294" max="12294" width="5.7109375" style="1" customWidth="1"/>
    <col min="12295" max="12295" width="21.7109375" style="1" customWidth="1"/>
    <col min="12296" max="12296" width="16" style="1" customWidth="1"/>
    <col min="12297" max="12297" width="13.28515625" style="1" bestFit="1" customWidth="1"/>
    <col min="12298" max="12298" width="12.5703125" style="1" bestFit="1" customWidth="1"/>
    <col min="12299" max="12299" width="17.85546875" style="1" customWidth="1"/>
    <col min="12300" max="12300" width="15.42578125" style="1" customWidth="1"/>
    <col min="12301" max="12301" width="14.7109375" style="1" customWidth="1"/>
    <col min="12302" max="12302" width="15.7109375" style="1" customWidth="1"/>
    <col min="12303" max="12305" width="9.140625" style="1" customWidth="1"/>
    <col min="12306" max="12308" width="11.42578125" style="1" customWidth="1"/>
    <col min="12309" max="12545" width="9.140625" style="1" customWidth="1"/>
    <col min="12546" max="12546" width="3.7109375" style="1" customWidth="1"/>
    <col min="12547" max="12547" width="3" style="1" customWidth="1"/>
    <col min="12548" max="12548" width="4.140625" style="1" customWidth="1"/>
    <col min="12549" max="12549" width="5.28515625" style="1" customWidth="1"/>
    <col min="12550" max="12550" width="5.7109375" style="1" customWidth="1"/>
    <col min="12551" max="12551" width="21.7109375" style="1" customWidth="1"/>
    <col min="12552" max="12552" width="16" style="1" customWidth="1"/>
    <col min="12553" max="12553" width="13.28515625" style="1" bestFit="1" customWidth="1"/>
    <col min="12554" max="12554" width="12.5703125" style="1" bestFit="1" customWidth="1"/>
    <col min="12555" max="12555" width="17.85546875" style="1" customWidth="1"/>
    <col min="12556" max="12556" width="15.42578125" style="1" customWidth="1"/>
    <col min="12557" max="12557" width="14.7109375" style="1" customWidth="1"/>
    <col min="12558" max="12558" width="15.7109375" style="1" customWidth="1"/>
    <col min="12559" max="12561" width="9.140625" style="1" customWidth="1"/>
    <col min="12562" max="12564" width="11.42578125" style="1" customWidth="1"/>
    <col min="12565" max="12801" width="9.140625" style="1" customWidth="1"/>
    <col min="12802" max="12802" width="3.7109375" style="1" customWidth="1"/>
    <col min="12803" max="12803" width="3" style="1" customWidth="1"/>
    <col min="12804" max="12804" width="4.140625" style="1" customWidth="1"/>
    <col min="12805" max="12805" width="5.28515625" style="1" customWidth="1"/>
    <col min="12806" max="12806" width="5.7109375" style="1" customWidth="1"/>
    <col min="12807" max="12807" width="21.7109375" style="1" customWidth="1"/>
    <col min="12808" max="12808" width="16" style="1" customWidth="1"/>
    <col min="12809" max="12809" width="13.28515625" style="1" bestFit="1" customWidth="1"/>
    <col min="12810" max="12810" width="12.5703125" style="1" bestFit="1" customWidth="1"/>
    <col min="12811" max="12811" width="17.85546875" style="1" customWidth="1"/>
    <col min="12812" max="12812" width="15.42578125" style="1" customWidth="1"/>
    <col min="12813" max="12813" width="14.7109375" style="1" customWidth="1"/>
    <col min="12814" max="12814" width="15.7109375" style="1" customWidth="1"/>
    <col min="12815" max="12817" width="9.140625" style="1" customWidth="1"/>
    <col min="12818" max="12820" width="11.42578125" style="1" customWidth="1"/>
    <col min="12821" max="13057" width="9.140625" style="1" customWidth="1"/>
    <col min="13058" max="13058" width="3.7109375" style="1" customWidth="1"/>
    <col min="13059" max="13059" width="3" style="1" customWidth="1"/>
    <col min="13060" max="13060" width="4.140625" style="1" customWidth="1"/>
    <col min="13061" max="13061" width="5.28515625" style="1" customWidth="1"/>
    <col min="13062" max="13062" width="5.7109375" style="1" customWidth="1"/>
    <col min="13063" max="13063" width="21.7109375" style="1" customWidth="1"/>
    <col min="13064" max="13064" width="16" style="1" customWidth="1"/>
    <col min="13065" max="13065" width="13.28515625" style="1" bestFit="1" customWidth="1"/>
    <col min="13066" max="13066" width="12.5703125" style="1" bestFit="1" customWidth="1"/>
    <col min="13067" max="13067" width="17.85546875" style="1" customWidth="1"/>
    <col min="13068" max="13068" width="15.42578125" style="1" customWidth="1"/>
    <col min="13069" max="13069" width="14.7109375" style="1" customWidth="1"/>
    <col min="13070" max="13070" width="15.7109375" style="1" customWidth="1"/>
    <col min="13071" max="13073" width="9.140625" style="1" customWidth="1"/>
    <col min="13074" max="13076" width="11.42578125" style="1" customWidth="1"/>
    <col min="13077" max="13313" width="9.140625" style="1" customWidth="1"/>
    <col min="13314" max="13314" width="3.7109375" style="1" customWidth="1"/>
    <col min="13315" max="13315" width="3" style="1" customWidth="1"/>
    <col min="13316" max="13316" width="4.140625" style="1" customWidth="1"/>
    <col min="13317" max="13317" width="5.28515625" style="1" customWidth="1"/>
    <col min="13318" max="13318" width="5.7109375" style="1" customWidth="1"/>
    <col min="13319" max="13319" width="21.7109375" style="1" customWidth="1"/>
    <col min="13320" max="13320" width="16" style="1" customWidth="1"/>
    <col min="13321" max="13321" width="13.28515625" style="1" bestFit="1" customWidth="1"/>
    <col min="13322" max="13322" width="12.5703125" style="1" bestFit="1" customWidth="1"/>
    <col min="13323" max="13323" width="17.85546875" style="1" customWidth="1"/>
    <col min="13324" max="13324" width="15.42578125" style="1" customWidth="1"/>
    <col min="13325" max="13325" width="14.7109375" style="1" customWidth="1"/>
    <col min="13326" max="13326" width="15.7109375" style="1" customWidth="1"/>
    <col min="13327" max="13329" width="9.140625" style="1" customWidth="1"/>
    <col min="13330" max="13332" width="11.42578125" style="1" customWidth="1"/>
    <col min="13333" max="13569" width="9.140625" style="1" customWidth="1"/>
    <col min="13570" max="13570" width="3.7109375" style="1" customWidth="1"/>
    <col min="13571" max="13571" width="3" style="1" customWidth="1"/>
    <col min="13572" max="13572" width="4.140625" style="1" customWidth="1"/>
    <col min="13573" max="13573" width="5.28515625" style="1" customWidth="1"/>
    <col min="13574" max="13574" width="5.7109375" style="1" customWidth="1"/>
    <col min="13575" max="13575" width="21.7109375" style="1" customWidth="1"/>
    <col min="13576" max="13576" width="16" style="1" customWidth="1"/>
    <col min="13577" max="13577" width="13.28515625" style="1" bestFit="1" customWidth="1"/>
    <col min="13578" max="13578" width="12.5703125" style="1" bestFit="1" customWidth="1"/>
    <col min="13579" max="13579" width="17.85546875" style="1" customWidth="1"/>
    <col min="13580" max="13580" width="15.42578125" style="1" customWidth="1"/>
    <col min="13581" max="13581" width="14.7109375" style="1" customWidth="1"/>
    <col min="13582" max="13582" width="15.7109375" style="1" customWidth="1"/>
    <col min="13583" max="13585" width="9.140625" style="1" customWidth="1"/>
    <col min="13586" max="13588" width="11.42578125" style="1" customWidth="1"/>
    <col min="13589" max="13825" width="9.140625" style="1" customWidth="1"/>
    <col min="13826" max="13826" width="3.7109375" style="1" customWidth="1"/>
    <col min="13827" max="13827" width="3" style="1" customWidth="1"/>
    <col min="13828" max="13828" width="4.140625" style="1" customWidth="1"/>
    <col min="13829" max="13829" width="5.28515625" style="1" customWidth="1"/>
    <col min="13830" max="13830" width="5.7109375" style="1" customWidth="1"/>
    <col min="13831" max="13831" width="21.7109375" style="1" customWidth="1"/>
    <col min="13832" max="13832" width="16" style="1" customWidth="1"/>
    <col min="13833" max="13833" width="13.28515625" style="1" bestFit="1" customWidth="1"/>
    <col min="13834" max="13834" width="12.5703125" style="1" bestFit="1" customWidth="1"/>
    <col min="13835" max="13835" width="17.85546875" style="1" customWidth="1"/>
    <col min="13836" max="13836" width="15.42578125" style="1" customWidth="1"/>
    <col min="13837" max="13837" width="14.7109375" style="1" customWidth="1"/>
    <col min="13838" max="13838" width="15.7109375" style="1" customWidth="1"/>
    <col min="13839" max="13841" width="9.140625" style="1" customWidth="1"/>
    <col min="13842" max="13844" width="11.42578125" style="1" customWidth="1"/>
    <col min="13845" max="14081" width="9.140625" style="1" customWidth="1"/>
    <col min="14082" max="14082" width="3.7109375" style="1" customWidth="1"/>
    <col min="14083" max="14083" width="3" style="1" customWidth="1"/>
    <col min="14084" max="14084" width="4.140625" style="1" customWidth="1"/>
    <col min="14085" max="14085" width="5.28515625" style="1" customWidth="1"/>
    <col min="14086" max="14086" width="5.7109375" style="1" customWidth="1"/>
    <col min="14087" max="14087" width="21.7109375" style="1" customWidth="1"/>
    <col min="14088" max="14088" width="16" style="1" customWidth="1"/>
    <col min="14089" max="14089" width="13.28515625" style="1" bestFit="1" customWidth="1"/>
    <col min="14090" max="14090" width="12.5703125" style="1" bestFit="1" customWidth="1"/>
    <col min="14091" max="14091" width="17.85546875" style="1" customWidth="1"/>
    <col min="14092" max="14092" width="15.42578125" style="1" customWidth="1"/>
    <col min="14093" max="14093" width="14.7109375" style="1" customWidth="1"/>
    <col min="14094" max="14094" width="15.7109375" style="1" customWidth="1"/>
    <col min="14095" max="14097" width="9.140625" style="1" customWidth="1"/>
    <col min="14098" max="14100" width="11.42578125" style="1" customWidth="1"/>
    <col min="14101" max="14337" width="9.140625" style="1" customWidth="1"/>
    <col min="14338" max="14338" width="3.7109375" style="1" customWidth="1"/>
    <col min="14339" max="14339" width="3" style="1" customWidth="1"/>
    <col min="14340" max="14340" width="4.140625" style="1" customWidth="1"/>
    <col min="14341" max="14341" width="5.28515625" style="1" customWidth="1"/>
    <col min="14342" max="14342" width="5.7109375" style="1" customWidth="1"/>
    <col min="14343" max="14343" width="21.7109375" style="1" customWidth="1"/>
    <col min="14344" max="14344" width="16" style="1" customWidth="1"/>
    <col min="14345" max="14345" width="13.28515625" style="1" bestFit="1" customWidth="1"/>
    <col min="14346" max="14346" width="12.5703125" style="1" bestFit="1" customWidth="1"/>
    <col min="14347" max="14347" width="17.85546875" style="1" customWidth="1"/>
    <col min="14348" max="14348" width="15.42578125" style="1" customWidth="1"/>
    <col min="14349" max="14349" width="14.7109375" style="1" customWidth="1"/>
    <col min="14350" max="14350" width="15.7109375" style="1" customWidth="1"/>
    <col min="14351" max="14353" width="9.140625" style="1" customWidth="1"/>
    <col min="14354" max="14356" width="11.42578125" style="1" customWidth="1"/>
    <col min="14357" max="14593" width="9.140625" style="1" customWidth="1"/>
    <col min="14594" max="14594" width="3.7109375" style="1" customWidth="1"/>
    <col min="14595" max="14595" width="3" style="1" customWidth="1"/>
    <col min="14596" max="14596" width="4.140625" style="1" customWidth="1"/>
    <col min="14597" max="14597" width="5.28515625" style="1" customWidth="1"/>
    <col min="14598" max="14598" width="5.7109375" style="1" customWidth="1"/>
    <col min="14599" max="14599" width="21.7109375" style="1" customWidth="1"/>
    <col min="14600" max="14600" width="16" style="1" customWidth="1"/>
    <col min="14601" max="14601" width="13.28515625" style="1" bestFit="1" customWidth="1"/>
    <col min="14602" max="14602" width="12.5703125" style="1" bestFit="1" customWidth="1"/>
    <col min="14603" max="14603" width="17.85546875" style="1" customWidth="1"/>
    <col min="14604" max="14604" width="15.42578125" style="1" customWidth="1"/>
    <col min="14605" max="14605" width="14.7109375" style="1" customWidth="1"/>
    <col min="14606" max="14606" width="15.7109375" style="1" customWidth="1"/>
    <col min="14607" max="14609" width="9.140625" style="1" customWidth="1"/>
    <col min="14610" max="14612" width="11.42578125" style="1" customWidth="1"/>
    <col min="14613" max="14849" width="9.140625" style="1" customWidth="1"/>
    <col min="14850" max="14850" width="3.7109375" style="1" customWidth="1"/>
    <col min="14851" max="14851" width="3" style="1" customWidth="1"/>
    <col min="14852" max="14852" width="4.140625" style="1" customWidth="1"/>
    <col min="14853" max="14853" width="5.28515625" style="1" customWidth="1"/>
    <col min="14854" max="14854" width="5.7109375" style="1" customWidth="1"/>
    <col min="14855" max="14855" width="21.7109375" style="1" customWidth="1"/>
    <col min="14856" max="14856" width="16" style="1" customWidth="1"/>
    <col min="14857" max="14857" width="13.28515625" style="1" bestFit="1" customWidth="1"/>
    <col min="14858" max="14858" width="12.5703125" style="1" bestFit="1" customWidth="1"/>
    <col min="14859" max="14859" width="17.85546875" style="1" customWidth="1"/>
    <col min="14860" max="14860" width="15.42578125" style="1" customWidth="1"/>
    <col min="14861" max="14861" width="14.7109375" style="1" customWidth="1"/>
    <col min="14862" max="14862" width="15.7109375" style="1" customWidth="1"/>
    <col min="14863" max="14865" width="9.140625" style="1" customWidth="1"/>
    <col min="14866" max="14868" width="11.42578125" style="1" customWidth="1"/>
    <col min="14869" max="15105" width="9.140625" style="1" customWidth="1"/>
    <col min="15106" max="15106" width="3.7109375" style="1" customWidth="1"/>
    <col min="15107" max="15107" width="3" style="1" customWidth="1"/>
    <col min="15108" max="15108" width="4.140625" style="1" customWidth="1"/>
    <col min="15109" max="15109" width="5.28515625" style="1" customWidth="1"/>
    <col min="15110" max="15110" width="5.7109375" style="1" customWidth="1"/>
    <col min="15111" max="15111" width="21.7109375" style="1" customWidth="1"/>
    <col min="15112" max="15112" width="16" style="1" customWidth="1"/>
    <col min="15113" max="15113" width="13.28515625" style="1" bestFit="1" customWidth="1"/>
    <col min="15114" max="15114" width="12.5703125" style="1" bestFit="1" customWidth="1"/>
    <col min="15115" max="15115" width="17.85546875" style="1" customWidth="1"/>
    <col min="15116" max="15116" width="15.42578125" style="1" customWidth="1"/>
    <col min="15117" max="15117" width="14.7109375" style="1" customWidth="1"/>
    <col min="15118" max="15118" width="15.7109375" style="1" customWidth="1"/>
    <col min="15119" max="15121" width="9.140625" style="1" customWidth="1"/>
    <col min="15122" max="15124" width="11.42578125" style="1" customWidth="1"/>
    <col min="15125" max="15361" width="9.140625" style="1" customWidth="1"/>
    <col min="15362" max="15362" width="3.7109375" style="1" customWidth="1"/>
    <col min="15363" max="15363" width="3" style="1" customWidth="1"/>
    <col min="15364" max="15364" width="4.140625" style="1" customWidth="1"/>
    <col min="15365" max="15365" width="5.28515625" style="1" customWidth="1"/>
    <col min="15366" max="15366" width="5.7109375" style="1" customWidth="1"/>
    <col min="15367" max="15367" width="21.7109375" style="1" customWidth="1"/>
    <col min="15368" max="15368" width="16" style="1" customWidth="1"/>
    <col min="15369" max="15369" width="13.28515625" style="1" bestFit="1" customWidth="1"/>
    <col min="15370" max="15370" width="12.5703125" style="1" bestFit="1" customWidth="1"/>
    <col min="15371" max="15371" width="17.85546875" style="1" customWidth="1"/>
    <col min="15372" max="15372" width="15.42578125" style="1" customWidth="1"/>
    <col min="15373" max="15373" width="14.7109375" style="1" customWidth="1"/>
    <col min="15374" max="15374" width="15.7109375" style="1" customWidth="1"/>
    <col min="15375" max="15377" width="9.140625" style="1" customWidth="1"/>
    <col min="15378" max="15380" width="11.42578125" style="1" customWidth="1"/>
    <col min="15381" max="15617" width="9.140625" style="1" customWidth="1"/>
    <col min="15618" max="15618" width="3.7109375" style="1" customWidth="1"/>
    <col min="15619" max="15619" width="3" style="1" customWidth="1"/>
    <col min="15620" max="15620" width="4.140625" style="1" customWidth="1"/>
    <col min="15621" max="15621" width="5.28515625" style="1" customWidth="1"/>
    <col min="15622" max="15622" width="5.7109375" style="1" customWidth="1"/>
    <col min="15623" max="15623" width="21.7109375" style="1" customWidth="1"/>
    <col min="15624" max="15624" width="16" style="1" customWidth="1"/>
    <col min="15625" max="15625" width="13.28515625" style="1" bestFit="1" customWidth="1"/>
    <col min="15626" max="15626" width="12.5703125" style="1" bestFit="1" customWidth="1"/>
    <col min="15627" max="15627" width="17.85546875" style="1" customWidth="1"/>
    <col min="15628" max="15628" width="15.42578125" style="1" customWidth="1"/>
    <col min="15629" max="15629" width="14.7109375" style="1" customWidth="1"/>
    <col min="15630" max="15630" width="15.7109375" style="1" customWidth="1"/>
    <col min="15631" max="15633" width="9.140625" style="1" customWidth="1"/>
    <col min="15634" max="15636" width="11.42578125" style="1" customWidth="1"/>
    <col min="15637" max="15873" width="9.140625" style="1" customWidth="1"/>
    <col min="15874" max="15874" width="3.7109375" style="1" customWidth="1"/>
    <col min="15875" max="15875" width="3" style="1" customWidth="1"/>
    <col min="15876" max="15876" width="4.140625" style="1" customWidth="1"/>
    <col min="15877" max="15877" width="5.28515625" style="1" customWidth="1"/>
    <col min="15878" max="15878" width="5.7109375" style="1" customWidth="1"/>
    <col min="15879" max="15879" width="21.7109375" style="1" customWidth="1"/>
    <col min="15880" max="15880" width="16" style="1" customWidth="1"/>
    <col min="15881" max="15881" width="13.28515625" style="1" bestFit="1" customWidth="1"/>
    <col min="15882" max="15882" width="12.5703125" style="1" bestFit="1" customWidth="1"/>
    <col min="15883" max="15883" width="17.85546875" style="1" customWidth="1"/>
    <col min="15884" max="15884" width="15.42578125" style="1" customWidth="1"/>
    <col min="15885" max="15885" width="14.7109375" style="1" customWidth="1"/>
    <col min="15886" max="15886" width="15.7109375" style="1" customWidth="1"/>
    <col min="15887" max="15889" width="9.140625" style="1" customWidth="1"/>
    <col min="15890" max="15892" width="11.42578125" style="1" customWidth="1"/>
    <col min="15893" max="16129" width="9.140625" style="1" customWidth="1"/>
    <col min="16130" max="16130" width="3.7109375" style="1" customWidth="1"/>
    <col min="16131" max="16131" width="3" style="1" customWidth="1"/>
    <col min="16132" max="16132" width="4.140625" style="1" customWidth="1"/>
    <col min="16133" max="16133" width="5.28515625" style="1" customWidth="1"/>
    <col min="16134" max="16134" width="5.7109375" style="1" customWidth="1"/>
    <col min="16135" max="16135" width="21.7109375" style="1" customWidth="1"/>
    <col min="16136" max="16136" width="16" style="1" customWidth="1"/>
    <col min="16137" max="16137" width="13.28515625" style="1" bestFit="1" customWidth="1"/>
    <col min="16138" max="16138" width="12.5703125" style="1" bestFit="1" customWidth="1"/>
    <col min="16139" max="16139" width="17.85546875" style="1" customWidth="1"/>
    <col min="16140" max="16140" width="15.42578125" style="1" customWidth="1"/>
    <col min="16141" max="16141" width="14.7109375" style="1" customWidth="1"/>
    <col min="16142" max="16142" width="15.7109375" style="1" customWidth="1"/>
    <col min="16143" max="16145" width="9.140625" style="1" customWidth="1"/>
    <col min="16146" max="16148" width="11.42578125" style="1" customWidth="1"/>
    <col min="16149" max="16384" width="9.140625" style="1" customWidth="1"/>
  </cols>
  <sheetData>
    <row r="1" spans="2:22" ht="41.25" customHeight="1" thickBot="1" x14ac:dyDescent="0.3">
      <c r="E1" s="272" t="s">
        <v>14</v>
      </c>
      <c r="F1" s="273"/>
      <c r="G1" s="273"/>
      <c r="H1" s="273"/>
      <c r="I1" s="273"/>
      <c r="J1" s="273"/>
      <c r="K1" s="273"/>
      <c r="L1" s="273"/>
      <c r="M1" s="273"/>
      <c r="N1" s="274"/>
      <c r="O1" s="11"/>
      <c r="P1" s="11"/>
    </row>
    <row r="3" spans="2:22" ht="25.5" customHeight="1" thickBot="1" x14ac:dyDescent="0.3">
      <c r="S3" s="84"/>
      <c r="U3" s="13"/>
      <c r="V3" s="13"/>
    </row>
    <row r="4" spans="2:22" x14ac:dyDescent="0.25">
      <c r="B4" s="14"/>
      <c r="C4" s="15"/>
      <c r="D4" s="15"/>
      <c r="E4" s="16"/>
      <c r="F4" s="17"/>
      <c r="G4" s="17"/>
      <c r="H4" s="17"/>
      <c r="I4" s="17"/>
      <c r="J4" s="17"/>
      <c r="K4" s="17"/>
      <c r="L4" s="17"/>
      <c r="M4" s="17"/>
      <c r="N4" s="17"/>
      <c r="O4" s="18"/>
      <c r="P4" s="3"/>
      <c r="U4" s="13"/>
      <c r="V4" s="13"/>
    </row>
    <row r="5" spans="2:22" ht="24" customHeight="1" x14ac:dyDescent="0.5">
      <c r="B5" s="6"/>
      <c r="C5" s="19"/>
      <c r="D5" s="19"/>
      <c r="E5" s="20"/>
      <c r="F5" s="21" t="s">
        <v>15</v>
      </c>
      <c r="G5" s="3"/>
      <c r="H5" s="3"/>
      <c r="I5" s="3"/>
      <c r="J5" s="3"/>
      <c r="K5" s="3"/>
      <c r="L5" s="3"/>
      <c r="M5" s="3"/>
      <c r="N5" s="3"/>
      <c r="O5" s="5"/>
      <c r="P5" s="3"/>
      <c r="R5" s="85" t="s">
        <v>34</v>
      </c>
      <c r="S5" s="13"/>
      <c r="T5" s="13"/>
      <c r="U5" s="13"/>
      <c r="V5" s="13"/>
    </row>
    <row r="6" spans="2:22" ht="16.5" customHeight="1" thickBot="1" x14ac:dyDescent="0.3">
      <c r="B6" s="6"/>
      <c r="C6" s="19"/>
      <c r="D6" s="19"/>
      <c r="E6" s="22"/>
      <c r="F6" s="3"/>
      <c r="G6" s="3"/>
      <c r="H6" s="3"/>
      <c r="I6" s="3"/>
      <c r="J6" s="23"/>
      <c r="K6" s="275" t="s">
        <v>16</v>
      </c>
      <c r="L6" s="275"/>
      <c r="M6" s="275"/>
      <c r="N6" s="275"/>
      <c r="O6" s="24"/>
      <c r="P6" s="9"/>
      <c r="R6" s="87" t="s">
        <v>35</v>
      </c>
      <c r="S6" s="88" t="s">
        <v>36</v>
      </c>
      <c r="T6" s="90" t="s">
        <v>37</v>
      </c>
      <c r="U6" s="13"/>
      <c r="V6" s="13"/>
    </row>
    <row r="7" spans="2:22" ht="38.25" customHeight="1" thickBot="1" x14ac:dyDescent="0.3">
      <c r="B7" s="6"/>
      <c r="C7" s="25"/>
      <c r="D7" s="25"/>
      <c r="E7" s="22"/>
      <c r="F7" s="26" t="s">
        <v>32</v>
      </c>
      <c r="G7" s="83" t="e">
        <f>'FIAGRO 1.2'!#REF!*12*100</f>
        <v>#REF!</v>
      </c>
      <c r="H7" s="28" t="s">
        <v>33</v>
      </c>
      <c r="I7" s="27" t="e">
        <f>'FIAGRO 1.2'!#REF!</f>
        <v>#REF!</v>
      </c>
      <c r="J7" s="23"/>
      <c r="K7" s="29" t="s">
        <v>17</v>
      </c>
      <c r="L7" s="30" t="s">
        <v>18</v>
      </c>
      <c r="M7" s="31" t="s">
        <v>19</v>
      </c>
      <c r="N7" s="32" t="s">
        <v>20</v>
      </c>
      <c r="O7" s="33"/>
      <c r="P7" s="92"/>
      <c r="R7" s="89" t="e">
        <f>G9</f>
        <v>#REF!</v>
      </c>
      <c r="S7" s="112" t="e">
        <f>'FIAGRO 1.2'!#REF!/12</f>
        <v>#REF!</v>
      </c>
      <c r="T7" s="88" t="e">
        <f>I7</f>
        <v>#REF!</v>
      </c>
      <c r="U7" s="13"/>
      <c r="V7" s="13"/>
    </row>
    <row r="8" spans="2:22" ht="17.25" customHeight="1" thickBot="1" x14ac:dyDescent="0.3">
      <c r="B8" s="6"/>
      <c r="C8" s="19"/>
      <c r="D8" s="19"/>
      <c r="E8" s="20"/>
      <c r="F8" s="3"/>
      <c r="G8" s="3"/>
      <c r="H8" s="19"/>
      <c r="I8" s="3"/>
      <c r="J8" s="23"/>
      <c r="K8" s="23"/>
      <c r="L8" s="23"/>
      <c r="M8" s="23"/>
      <c r="N8" s="23"/>
      <c r="O8" s="34"/>
      <c r="P8" s="23"/>
    </row>
    <row r="9" spans="2:22" ht="21.75" customHeight="1" thickBot="1" x14ac:dyDescent="0.3">
      <c r="B9" s="6"/>
      <c r="C9" s="19"/>
      <c r="D9" s="19"/>
      <c r="E9" s="20"/>
      <c r="F9" s="35" t="s">
        <v>21</v>
      </c>
      <c r="G9" s="36" t="e">
        <f>'FIAGRO 1.2'!#REF!</f>
        <v>#REF!</v>
      </c>
      <c r="H9" s="19"/>
      <c r="I9" s="3"/>
      <c r="J9" s="23"/>
      <c r="K9" s="37" t="e">
        <f>G49</f>
        <v>#REF!</v>
      </c>
      <c r="L9" s="37" t="e">
        <f>H49</f>
        <v>#REF!</v>
      </c>
      <c r="M9" s="38" t="e">
        <f>I49</f>
        <v>#REF!</v>
      </c>
      <c r="N9" s="39">
        <f>IFERROR(L9/K9,0)</f>
        <v>0</v>
      </c>
      <c r="O9" s="40"/>
      <c r="P9" s="82"/>
      <c r="R9" s="7" t="s">
        <v>38</v>
      </c>
      <c r="S9" s="86" t="e">
        <f>R7*S7*T7</f>
        <v>#REF!</v>
      </c>
      <c r="T9" s="84"/>
    </row>
    <row r="10" spans="2:22" ht="15" customHeight="1" thickBot="1" x14ac:dyDescent="0.3">
      <c r="B10" s="6"/>
      <c r="C10" s="19"/>
      <c r="D10" s="19"/>
      <c r="E10" s="41"/>
      <c r="F10" s="3"/>
      <c r="G10" s="3"/>
      <c r="H10" s="19"/>
      <c r="I10" s="19"/>
      <c r="J10" s="23"/>
      <c r="K10" s="23"/>
      <c r="L10" s="23"/>
      <c r="M10" s="23"/>
      <c r="N10" s="42"/>
      <c r="O10" s="43"/>
      <c r="P10" s="42"/>
      <c r="R10" s="2" t="s">
        <v>39</v>
      </c>
      <c r="S10" s="91" t="e">
        <f>S9+R7</f>
        <v>#REF!</v>
      </c>
      <c r="T10" s="84"/>
    </row>
    <row r="11" spans="2:22" ht="30" customHeight="1" thickBot="1" x14ac:dyDescent="0.3">
      <c r="B11" s="6"/>
      <c r="C11" s="44" t="s">
        <v>22</v>
      </c>
      <c r="D11" s="44" t="s">
        <v>23</v>
      </c>
      <c r="E11" s="45" t="s">
        <v>24</v>
      </c>
      <c r="F11" s="29" t="s">
        <v>25</v>
      </c>
      <c r="G11" s="29" t="s">
        <v>17</v>
      </c>
      <c r="H11" s="30" t="s">
        <v>18</v>
      </c>
      <c r="I11" s="31" t="s">
        <v>26</v>
      </c>
      <c r="J11" s="23"/>
      <c r="K11" s="39">
        <f>IFERROR(K9/M9,0)</f>
        <v>0</v>
      </c>
      <c r="L11" s="39">
        <f>IFERROR(L9/M9,0)</f>
        <v>0</v>
      </c>
      <c r="M11" s="39">
        <f>IFERROR(M9/M9,0)</f>
        <v>0</v>
      </c>
      <c r="N11" s="42"/>
      <c r="O11" s="43"/>
      <c r="P11" s="42"/>
      <c r="R11" s="2" t="s">
        <v>40</v>
      </c>
      <c r="S11" s="91" t="e">
        <f>S10/T7</f>
        <v>#REF!</v>
      </c>
      <c r="T11" s="84"/>
    </row>
    <row r="12" spans="2:22" ht="15.75" thickBot="1" x14ac:dyDescent="0.3">
      <c r="B12" s="46">
        <v>1</v>
      </c>
      <c r="C12" s="276" t="s">
        <v>27</v>
      </c>
      <c r="D12" s="47">
        <v>1</v>
      </c>
      <c r="E12" s="48">
        <f>'[1]1'!D61</f>
        <v>0</v>
      </c>
      <c r="F12" s="49" t="e">
        <f>G9</f>
        <v>#REF!</v>
      </c>
      <c r="G12" s="49" t="e">
        <f>IF(D13&lt;=H$217,(I12-H12),)</f>
        <v>#REF!</v>
      </c>
      <c r="H12" s="49" t="e">
        <f>(F12*$G$7/100)/12</f>
        <v>#REF!</v>
      </c>
      <c r="I12" s="50">
        <f>IFERROR(H218,0)</f>
        <v>0</v>
      </c>
      <c r="J12" s="23"/>
      <c r="K12" s="23"/>
      <c r="L12" s="23"/>
      <c r="M12" s="23"/>
      <c r="N12" s="23"/>
      <c r="O12" s="34"/>
      <c r="P12" s="23"/>
      <c r="R12" s="2"/>
    </row>
    <row r="13" spans="2:22" ht="15.75" thickBot="1" x14ac:dyDescent="0.3">
      <c r="B13" s="46">
        <v>2</v>
      </c>
      <c r="C13" s="277"/>
      <c r="D13" s="51" t="e">
        <f t="shared" ref="D13:D47" si="0">IF(B13&lt;=H$217,(D12+1),IF(B13=H$217+2,"",""))</f>
        <v>#REF!</v>
      </c>
      <c r="E13" s="52" t="e">
        <f>IF(D13=B13,'[1]1'!E$61,"")</f>
        <v>#REF!</v>
      </c>
      <c r="F13" s="49" t="e">
        <f t="shared" ref="F13:F47" si="1">IF(B13&lt;=H$217,((F12-G12)),"0")</f>
        <v>#REF!</v>
      </c>
      <c r="G13" s="49" t="e">
        <f t="shared" ref="G13:G47" si="2">IF(B13&lt;=H$217,(I13-H13),"0")</f>
        <v>#REF!</v>
      </c>
      <c r="H13" s="49" t="e">
        <f t="shared" ref="H13:H47" si="3">IF(B13&lt;=H$217,((F13*$G$7/100)/12),"0")</f>
        <v>#REF!</v>
      </c>
      <c r="I13" s="50" t="e">
        <f t="shared" ref="I13:I47" si="4">IF(B13&lt;=H$217,(I12),"0")</f>
        <v>#REF!</v>
      </c>
      <c r="J13" s="23"/>
      <c r="K13" s="23"/>
      <c r="L13" s="23"/>
      <c r="M13" s="23"/>
      <c r="N13" s="23"/>
      <c r="O13" s="34"/>
      <c r="P13" s="23"/>
      <c r="Q13" s="101" t="s">
        <v>45</v>
      </c>
      <c r="R13" s="101" t="s">
        <v>35</v>
      </c>
      <c r="S13" s="103" t="s">
        <v>41</v>
      </c>
      <c r="T13" s="102" t="s">
        <v>43</v>
      </c>
      <c r="U13" s="102" t="s">
        <v>44</v>
      </c>
      <c r="V13" s="102" t="s">
        <v>42</v>
      </c>
    </row>
    <row r="14" spans="2:22" ht="15.75" thickBot="1" x14ac:dyDescent="0.3">
      <c r="B14" s="46">
        <v>3</v>
      </c>
      <c r="C14" s="277"/>
      <c r="D14" s="51" t="e">
        <f t="shared" si="0"/>
        <v>#REF!</v>
      </c>
      <c r="E14" s="52" t="e">
        <f>IF(D14=B14,'[1]1'!F$61,"")</f>
        <v>#REF!</v>
      </c>
      <c r="F14" s="49" t="e">
        <f t="shared" si="1"/>
        <v>#REF!</v>
      </c>
      <c r="G14" s="49" t="e">
        <f t="shared" si="2"/>
        <v>#REF!</v>
      </c>
      <c r="H14" s="49" t="e">
        <f t="shared" si="3"/>
        <v>#REF!</v>
      </c>
      <c r="I14" s="50" t="e">
        <f t="shared" si="4"/>
        <v>#REF!</v>
      </c>
      <c r="J14" s="23"/>
      <c r="K14" s="23"/>
      <c r="L14" s="23"/>
      <c r="M14" s="23"/>
      <c r="N14" s="23"/>
      <c r="O14" s="34"/>
      <c r="P14" s="23"/>
      <c r="Q14" s="110">
        <v>1</v>
      </c>
      <c r="R14" s="104" t="e">
        <f>R7</f>
        <v>#REF!</v>
      </c>
      <c r="S14" s="49" t="e">
        <f>S11</f>
        <v>#REF!</v>
      </c>
      <c r="T14" s="106" t="e">
        <f>IF(R14&gt;0,$R$14/$T$7)</f>
        <v>#REF!</v>
      </c>
      <c r="U14" s="108" t="e">
        <f>S14-T14</f>
        <v>#REF!</v>
      </c>
      <c r="V14" s="105" t="e">
        <f t="shared" ref="V14:V20" si="5">R14-S14</f>
        <v>#REF!</v>
      </c>
    </row>
    <row r="15" spans="2:22" ht="15.75" thickBot="1" x14ac:dyDescent="0.3">
      <c r="B15" s="46">
        <v>4</v>
      </c>
      <c r="C15" s="277"/>
      <c r="D15" s="51" t="e">
        <f t="shared" si="0"/>
        <v>#REF!</v>
      </c>
      <c r="E15" s="52" t="e">
        <f>IF(D15=B15,'[1]1'!G$61,"")</f>
        <v>#REF!</v>
      </c>
      <c r="F15" s="49" t="e">
        <f t="shared" si="1"/>
        <v>#REF!</v>
      </c>
      <c r="G15" s="49" t="e">
        <f t="shared" si="2"/>
        <v>#REF!</v>
      </c>
      <c r="H15" s="49" t="e">
        <f t="shared" si="3"/>
        <v>#REF!</v>
      </c>
      <c r="I15" s="50" t="e">
        <f t="shared" si="4"/>
        <v>#REF!</v>
      </c>
      <c r="J15" s="3"/>
      <c r="K15" s="3"/>
      <c r="L15" s="3"/>
      <c r="M15" s="3"/>
      <c r="N15" s="3"/>
      <c r="O15" s="5"/>
      <c r="P15" s="3"/>
      <c r="Q15" s="111">
        <v>2</v>
      </c>
      <c r="R15" s="49" t="e">
        <f>R14-T14</f>
        <v>#REF!</v>
      </c>
      <c r="S15" s="107" t="e">
        <f t="shared" ref="S15:S49" si="6">S14</f>
        <v>#REF!</v>
      </c>
      <c r="T15" s="106" t="e">
        <f t="shared" ref="T15:T49" si="7">IF(R15&gt;0,$R$14/$T$7)</f>
        <v>#REF!</v>
      </c>
      <c r="U15" s="108" t="e">
        <f>S15-T15</f>
        <v>#REF!</v>
      </c>
      <c r="V15" s="109" t="e">
        <f t="shared" si="5"/>
        <v>#REF!</v>
      </c>
    </row>
    <row r="16" spans="2:22" ht="15.75" thickBot="1" x14ac:dyDescent="0.3">
      <c r="B16" s="46">
        <v>5</v>
      </c>
      <c r="C16" s="277"/>
      <c r="D16" s="51" t="e">
        <f t="shared" si="0"/>
        <v>#REF!</v>
      </c>
      <c r="E16" s="52" t="e">
        <f>IF(D16=B16,'[1]1'!H$61,"")</f>
        <v>#REF!</v>
      </c>
      <c r="F16" s="49" t="e">
        <f t="shared" si="1"/>
        <v>#REF!</v>
      </c>
      <c r="G16" s="49" t="e">
        <f t="shared" si="2"/>
        <v>#REF!</v>
      </c>
      <c r="H16" s="49" t="e">
        <f t="shared" si="3"/>
        <v>#REF!</v>
      </c>
      <c r="I16" s="50" t="e">
        <f t="shared" si="4"/>
        <v>#REF!</v>
      </c>
      <c r="J16" s="3"/>
      <c r="K16" s="3"/>
      <c r="L16" s="3"/>
      <c r="M16" s="3"/>
      <c r="N16" s="3"/>
      <c r="O16" s="5"/>
      <c r="P16" s="3"/>
      <c r="Q16" s="111">
        <v>3</v>
      </c>
      <c r="R16" s="49" t="e">
        <f t="shared" ref="R16:R49" si="8">R15-T15</f>
        <v>#REF!</v>
      </c>
      <c r="S16" s="107" t="e">
        <f t="shared" si="6"/>
        <v>#REF!</v>
      </c>
      <c r="T16" s="106" t="e">
        <f t="shared" si="7"/>
        <v>#REF!</v>
      </c>
      <c r="U16" s="108" t="e">
        <f t="shared" ref="U16:U49" si="9">S16-T16</f>
        <v>#REF!</v>
      </c>
      <c r="V16" s="109" t="e">
        <f t="shared" si="5"/>
        <v>#REF!</v>
      </c>
    </row>
    <row r="17" spans="2:22" ht="15.75" thickBot="1" x14ac:dyDescent="0.3">
      <c r="B17" s="46">
        <v>6</v>
      </c>
      <c r="C17" s="277"/>
      <c r="D17" s="51" t="e">
        <f t="shared" si="0"/>
        <v>#REF!</v>
      </c>
      <c r="E17" s="52" t="e">
        <f>IF(D17=B17,'[1]1'!I$61,"")</f>
        <v>#REF!</v>
      </c>
      <c r="F17" s="49" t="e">
        <f t="shared" si="1"/>
        <v>#REF!</v>
      </c>
      <c r="G17" s="49" t="e">
        <f t="shared" si="2"/>
        <v>#REF!</v>
      </c>
      <c r="H17" s="49" t="e">
        <f t="shared" si="3"/>
        <v>#REF!</v>
      </c>
      <c r="I17" s="50" t="e">
        <f t="shared" si="4"/>
        <v>#REF!</v>
      </c>
      <c r="J17" s="3"/>
      <c r="K17" s="3"/>
      <c r="L17" s="3"/>
      <c r="M17" s="3"/>
      <c r="N17" s="3"/>
      <c r="O17" s="5"/>
      <c r="P17" s="3"/>
      <c r="Q17" s="111">
        <v>4</v>
      </c>
      <c r="R17" s="49" t="e">
        <f t="shared" si="8"/>
        <v>#REF!</v>
      </c>
      <c r="S17" s="107" t="e">
        <f t="shared" si="6"/>
        <v>#REF!</v>
      </c>
      <c r="T17" s="106" t="e">
        <f t="shared" si="7"/>
        <v>#REF!</v>
      </c>
      <c r="U17" s="108" t="e">
        <f t="shared" si="9"/>
        <v>#REF!</v>
      </c>
      <c r="V17" s="109" t="e">
        <f t="shared" si="5"/>
        <v>#REF!</v>
      </c>
    </row>
    <row r="18" spans="2:22" ht="15.75" thickBot="1" x14ac:dyDescent="0.3">
      <c r="B18" s="46">
        <v>7</v>
      </c>
      <c r="C18" s="277"/>
      <c r="D18" s="51" t="e">
        <f t="shared" si="0"/>
        <v>#REF!</v>
      </c>
      <c r="E18" s="52" t="e">
        <f>IF(D18=B18,'[1]1'!J$61,"")</f>
        <v>#REF!</v>
      </c>
      <c r="F18" s="49" t="e">
        <f t="shared" si="1"/>
        <v>#REF!</v>
      </c>
      <c r="G18" s="49" t="e">
        <f t="shared" si="2"/>
        <v>#REF!</v>
      </c>
      <c r="H18" s="49" t="e">
        <f t="shared" si="3"/>
        <v>#REF!</v>
      </c>
      <c r="I18" s="50" t="e">
        <f t="shared" si="4"/>
        <v>#REF!</v>
      </c>
      <c r="J18" s="3"/>
      <c r="K18" s="3"/>
      <c r="L18" s="3"/>
      <c r="M18" s="3"/>
      <c r="N18" s="3"/>
      <c r="O18" s="5"/>
      <c r="P18" s="3"/>
      <c r="Q18" s="111">
        <v>5</v>
      </c>
      <c r="R18" s="49" t="e">
        <f t="shared" si="8"/>
        <v>#REF!</v>
      </c>
      <c r="S18" s="107" t="e">
        <f t="shared" si="6"/>
        <v>#REF!</v>
      </c>
      <c r="T18" s="106" t="e">
        <f t="shared" si="7"/>
        <v>#REF!</v>
      </c>
      <c r="U18" s="108" t="e">
        <f t="shared" si="9"/>
        <v>#REF!</v>
      </c>
      <c r="V18" s="109" t="e">
        <f t="shared" si="5"/>
        <v>#REF!</v>
      </c>
    </row>
    <row r="19" spans="2:22" ht="15.75" thickBot="1" x14ac:dyDescent="0.3">
      <c r="B19" s="46">
        <v>8</v>
      </c>
      <c r="C19" s="277"/>
      <c r="D19" s="51" t="e">
        <f t="shared" si="0"/>
        <v>#REF!</v>
      </c>
      <c r="E19" s="52" t="e">
        <f>IF(D19=B19,'[1]1'!K$61,"")</f>
        <v>#REF!</v>
      </c>
      <c r="F19" s="49" t="e">
        <f t="shared" si="1"/>
        <v>#REF!</v>
      </c>
      <c r="G19" s="49" t="e">
        <f t="shared" si="2"/>
        <v>#REF!</v>
      </c>
      <c r="H19" s="49" t="e">
        <f t="shared" si="3"/>
        <v>#REF!</v>
      </c>
      <c r="I19" s="50" t="e">
        <f t="shared" si="4"/>
        <v>#REF!</v>
      </c>
      <c r="J19" s="3"/>
      <c r="K19" s="3"/>
      <c r="L19" s="3"/>
      <c r="M19" s="3"/>
      <c r="N19" s="3"/>
      <c r="O19" s="5"/>
      <c r="P19" s="3"/>
      <c r="Q19" s="110">
        <v>6</v>
      </c>
      <c r="R19" s="49" t="e">
        <f t="shared" si="8"/>
        <v>#REF!</v>
      </c>
      <c r="S19" s="107" t="e">
        <f t="shared" si="6"/>
        <v>#REF!</v>
      </c>
      <c r="T19" s="106" t="e">
        <f t="shared" si="7"/>
        <v>#REF!</v>
      </c>
      <c r="U19" s="108" t="e">
        <f t="shared" si="9"/>
        <v>#REF!</v>
      </c>
      <c r="V19" s="109" t="e">
        <f t="shared" si="5"/>
        <v>#REF!</v>
      </c>
    </row>
    <row r="20" spans="2:22" ht="15.75" thickBot="1" x14ac:dyDescent="0.3">
      <c r="B20" s="46">
        <v>9</v>
      </c>
      <c r="C20" s="277"/>
      <c r="D20" s="51" t="e">
        <f t="shared" si="0"/>
        <v>#REF!</v>
      </c>
      <c r="E20" s="52" t="e">
        <f>IF(D20=B20,'[1]1'!L$61,"")</f>
        <v>#REF!</v>
      </c>
      <c r="F20" s="49" t="e">
        <f t="shared" si="1"/>
        <v>#REF!</v>
      </c>
      <c r="G20" s="49" t="e">
        <f t="shared" si="2"/>
        <v>#REF!</v>
      </c>
      <c r="H20" s="49" t="e">
        <f t="shared" si="3"/>
        <v>#REF!</v>
      </c>
      <c r="I20" s="50" t="e">
        <f t="shared" si="4"/>
        <v>#REF!</v>
      </c>
      <c r="J20" s="3"/>
      <c r="K20" s="3"/>
      <c r="L20" s="3"/>
      <c r="M20" s="53"/>
      <c r="N20" s="3"/>
      <c r="O20" s="5"/>
      <c r="P20" s="3"/>
      <c r="Q20" s="111">
        <v>7</v>
      </c>
      <c r="R20" s="49" t="e">
        <f t="shared" si="8"/>
        <v>#REF!</v>
      </c>
      <c r="S20" s="107" t="e">
        <f t="shared" si="6"/>
        <v>#REF!</v>
      </c>
      <c r="T20" s="106" t="e">
        <f t="shared" si="7"/>
        <v>#REF!</v>
      </c>
      <c r="U20" s="108" t="e">
        <f t="shared" si="9"/>
        <v>#REF!</v>
      </c>
      <c r="V20" s="109" t="e">
        <f t="shared" si="5"/>
        <v>#REF!</v>
      </c>
    </row>
    <row r="21" spans="2:22" ht="15.75" thickBot="1" x14ac:dyDescent="0.3">
      <c r="B21" s="46">
        <v>10</v>
      </c>
      <c r="C21" s="277"/>
      <c r="D21" s="51" t="e">
        <f t="shared" si="0"/>
        <v>#REF!</v>
      </c>
      <c r="E21" s="52" t="e">
        <f>IF(D21=B21,'[1]1'!M$61,"")</f>
        <v>#REF!</v>
      </c>
      <c r="F21" s="49" t="e">
        <f t="shared" si="1"/>
        <v>#REF!</v>
      </c>
      <c r="G21" s="49" t="e">
        <f t="shared" si="2"/>
        <v>#REF!</v>
      </c>
      <c r="H21" s="49" t="e">
        <f t="shared" si="3"/>
        <v>#REF!</v>
      </c>
      <c r="I21" s="50" t="e">
        <f t="shared" si="4"/>
        <v>#REF!</v>
      </c>
      <c r="J21" s="3"/>
      <c r="K21" s="3"/>
      <c r="L21" s="3"/>
      <c r="M21" s="3"/>
      <c r="N21" s="3"/>
      <c r="O21" s="5"/>
      <c r="P21" s="3"/>
      <c r="Q21" s="111">
        <v>8</v>
      </c>
      <c r="R21" s="49" t="e">
        <f t="shared" si="8"/>
        <v>#REF!</v>
      </c>
      <c r="S21" s="107" t="e">
        <f t="shared" si="6"/>
        <v>#REF!</v>
      </c>
      <c r="T21" s="106" t="e">
        <f t="shared" si="7"/>
        <v>#REF!</v>
      </c>
      <c r="U21" s="108" t="e">
        <f t="shared" si="9"/>
        <v>#REF!</v>
      </c>
      <c r="V21" s="93"/>
    </row>
    <row r="22" spans="2:22" ht="15.75" thickBot="1" x14ac:dyDescent="0.3">
      <c r="B22" s="46">
        <v>11</v>
      </c>
      <c r="C22" s="277"/>
      <c r="D22" s="51" t="e">
        <f t="shared" si="0"/>
        <v>#REF!</v>
      </c>
      <c r="E22" s="52" t="e">
        <f>IF(D22=B22,'[1]1'!N$61,"")</f>
        <v>#REF!</v>
      </c>
      <c r="F22" s="49" t="e">
        <f t="shared" si="1"/>
        <v>#REF!</v>
      </c>
      <c r="G22" s="49" t="e">
        <f t="shared" si="2"/>
        <v>#REF!</v>
      </c>
      <c r="H22" s="49" t="e">
        <f t="shared" si="3"/>
        <v>#REF!</v>
      </c>
      <c r="I22" s="50" t="e">
        <f t="shared" si="4"/>
        <v>#REF!</v>
      </c>
      <c r="J22" s="3"/>
      <c r="K22" s="3"/>
      <c r="L22" s="3"/>
      <c r="M22" s="3"/>
      <c r="N22" s="3"/>
      <c r="O22" s="5"/>
      <c r="P22" s="3"/>
      <c r="Q22" s="111">
        <v>9</v>
      </c>
      <c r="R22" s="49" t="e">
        <f t="shared" si="8"/>
        <v>#REF!</v>
      </c>
      <c r="S22" s="107" t="e">
        <f t="shared" si="6"/>
        <v>#REF!</v>
      </c>
      <c r="T22" s="106" t="e">
        <f t="shared" si="7"/>
        <v>#REF!</v>
      </c>
      <c r="U22" s="108" t="e">
        <f t="shared" si="9"/>
        <v>#REF!</v>
      </c>
      <c r="V22" s="93"/>
    </row>
    <row r="23" spans="2:22" ht="15.75" thickBot="1" x14ac:dyDescent="0.3">
      <c r="B23" s="46">
        <v>12</v>
      </c>
      <c r="C23" s="278"/>
      <c r="D23" s="54" t="e">
        <f t="shared" si="0"/>
        <v>#REF!</v>
      </c>
      <c r="E23" s="55" t="e">
        <f>IF(D23=B23,'[1]1'!O$61,"")</f>
        <v>#REF!</v>
      </c>
      <c r="F23" s="56" t="e">
        <f t="shared" si="1"/>
        <v>#REF!</v>
      </c>
      <c r="G23" s="56" t="e">
        <f t="shared" si="2"/>
        <v>#REF!</v>
      </c>
      <c r="H23" s="56" t="e">
        <f t="shared" si="3"/>
        <v>#REF!</v>
      </c>
      <c r="I23" s="57" t="e">
        <f t="shared" si="4"/>
        <v>#REF!</v>
      </c>
      <c r="J23" s="3"/>
      <c r="K23" s="3"/>
      <c r="L23" s="3"/>
      <c r="M23" s="3"/>
      <c r="N23" s="3"/>
      <c r="O23" s="5"/>
      <c r="P23" s="3"/>
      <c r="Q23" s="111">
        <v>10</v>
      </c>
      <c r="R23" s="49" t="e">
        <f t="shared" si="8"/>
        <v>#REF!</v>
      </c>
      <c r="S23" s="107" t="e">
        <f t="shared" si="6"/>
        <v>#REF!</v>
      </c>
      <c r="T23" s="106" t="e">
        <f t="shared" si="7"/>
        <v>#REF!</v>
      </c>
      <c r="U23" s="108" t="e">
        <f t="shared" si="9"/>
        <v>#REF!</v>
      </c>
      <c r="V23" s="93"/>
    </row>
    <row r="24" spans="2:22" ht="15.75" thickBot="1" x14ac:dyDescent="0.3">
      <c r="B24" s="46">
        <v>13</v>
      </c>
      <c r="C24" s="279" t="s">
        <v>28</v>
      </c>
      <c r="D24" s="51" t="e">
        <f t="shared" si="0"/>
        <v>#REF!</v>
      </c>
      <c r="E24" s="48" t="e">
        <f>IF(D24=B24,'[1]1'!D$61,"")</f>
        <v>#REF!</v>
      </c>
      <c r="F24" s="49" t="e">
        <f t="shared" si="1"/>
        <v>#REF!</v>
      </c>
      <c r="G24" s="49" t="e">
        <f t="shared" si="2"/>
        <v>#REF!</v>
      </c>
      <c r="H24" s="49" t="e">
        <f t="shared" si="3"/>
        <v>#REF!</v>
      </c>
      <c r="I24" s="50" t="e">
        <f t="shared" si="4"/>
        <v>#REF!</v>
      </c>
      <c r="J24" s="3"/>
      <c r="K24" s="3"/>
      <c r="L24" s="3"/>
      <c r="M24" s="3"/>
      <c r="N24" s="3"/>
      <c r="O24" s="5"/>
      <c r="P24" s="3"/>
      <c r="Q24" s="110">
        <v>11</v>
      </c>
      <c r="R24" s="49" t="e">
        <f t="shared" si="8"/>
        <v>#REF!</v>
      </c>
      <c r="S24" s="107" t="e">
        <f t="shared" si="6"/>
        <v>#REF!</v>
      </c>
      <c r="T24" s="106" t="e">
        <f t="shared" si="7"/>
        <v>#REF!</v>
      </c>
      <c r="U24" s="108" t="e">
        <f t="shared" si="9"/>
        <v>#REF!</v>
      </c>
      <c r="V24" s="93"/>
    </row>
    <row r="25" spans="2:22" ht="15.75" thickBot="1" x14ac:dyDescent="0.3">
      <c r="B25" s="46">
        <v>14</v>
      </c>
      <c r="C25" s="280"/>
      <c r="D25" s="51" t="e">
        <f t="shared" si="0"/>
        <v>#REF!</v>
      </c>
      <c r="E25" s="52" t="e">
        <f>IF(D25=B25,'[1]1'!E$61,"")</f>
        <v>#REF!</v>
      </c>
      <c r="F25" s="49" t="e">
        <f t="shared" si="1"/>
        <v>#REF!</v>
      </c>
      <c r="G25" s="49" t="e">
        <f t="shared" si="2"/>
        <v>#REF!</v>
      </c>
      <c r="H25" s="49" t="e">
        <f t="shared" si="3"/>
        <v>#REF!</v>
      </c>
      <c r="I25" s="50" t="e">
        <f t="shared" si="4"/>
        <v>#REF!</v>
      </c>
      <c r="J25" s="3"/>
      <c r="K25" s="3"/>
      <c r="L25" s="3"/>
      <c r="M25" s="3"/>
      <c r="N25" s="3"/>
      <c r="O25" s="5"/>
      <c r="P25" s="3"/>
      <c r="Q25" s="111">
        <v>12</v>
      </c>
      <c r="R25" s="49" t="e">
        <f t="shared" si="8"/>
        <v>#REF!</v>
      </c>
      <c r="S25" s="107" t="e">
        <f t="shared" si="6"/>
        <v>#REF!</v>
      </c>
      <c r="T25" s="106" t="e">
        <f t="shared" si="7"/>
        <v>#REF!</v>
      </c>
      <c r="U25" s="108" t="e">
        <f t="shared" si="9"/>
        <v>#REF!</v>
      </c>
      <c r="V25" s="94"/>
    </row>
    <row r="26" spans="2:22" ht="15.75" thickBot="1" x14ac:dyDescent="0.3">
      <c r="B26" s="46">
        <v>15</v>
      </c>
      <c r="C26" s="280"/>
      <c r="D26" s="51" t="e">
        <f t="shared" si="0"/>
        <v>#REF!</v>
      </c>
      <c r="E26" s="52" t="e">
        <f>IF(D26=B26,'[1]1'!F$61,"")</f>
        <v>#REF!</v>
      </c>
      <c r="F26" s="49" t="e">
        <f t="shared" si="1"/>
        <v>#REF!</v>
      </c>
      <c r="G26" s="49" t="e">
        <f t="shared" si="2"/>
        <v>#REF!</v>
      </c>
      <c r="H26" s="49" t="e">
        <f t="shared" si="3"/>
        <v>#REF!</v>
      </c>
      <c r="I26" s="50" t="e">
        <f t="shared" si="4"/>
        <v>#REF!</v>
      </c>
      <c r="J26" s="3"/>
      <c r="K26" s="3"/>
      <c r="L26" s="3"/>
      <c r="M26" s="3"/>
      <c r="N26" s="3"/>
      <c r="O26" s="5"/>
      <c r="P26" s="3"/>
      <c r="Q26" s="111">
        <v>13</v>
      </c>
      <c r="R26" s="49" t="e">
        <f t="shared" si="8"/>
        <v>#REF!</v>
      </c>
      <c r="S26" s="107" t="e">
        <f t="shared" si="6"/>
        <v>#REF!</v>
      </c>
      <c r="T26" s="106" t="e">
        <f t="shared" si="7"/>
        <v>#REF!</v>
      </c>
      <c r="U26" s="108" t="e">
        <f t="shared" si="9"/>
        <v>#REF!</v>
      </c>
      <c r="V26" s="95"/>
    </row>
    <row r="27" spans="2:22" ht="15.75" thickBot="1" x14ac:dyDescent="0.3">
      <c r="B27" s="46">
        <v>16</v>
      </c>
      <c r="C27" s="280"/>
      <c r="D27" s="51" t="e">
        <f t="shared" si="0"/>
        <v>#REF!</v>
      </c>
      <c r="E27" s="52" t="e">
        <f>IF(D27=B27,'[1]1'!G$61,"")</f>
        <v>#REF!</v>
      </c>
      <c r="F27" s="49" t="e">
        <f t="shared" si="1"/>
        <v>#REF!</v>
      </c>
      <c r="G27" s="49" t="e">
        <f t="shared" si="2"/>
        <v>#REF!</v>
      </c>
      <c r="H27" s="49" t="e">
        <f t="shared" si="3"/>
        <v>#REF!</v>
      </c>
      <c r="I27" s="50" t="e">
        <f t="shared" si="4"/>
        <v>#REF!</v>
      </c>
      <c r="J27" s="3"/>
      <c r="K27" s="3"/>
      <c r="L27" s="3"/>
      <c r="M27" s="3"/>
      <c r="N27" s="3"/>
      <c r="O27" s="5"/>
      <c r="P27" s="3"/>
      <c r="Q27" s="111">
        <v>14</v>
      </c>
      <c r="R27" s="49" t="e">
        <f t="shared" si="8"/>
        <v>#REF!</v>
      </c>
      <c r="S27" s="107" t="e">
        <f t="shared" si="6"/>
        <v>#REF!</v>
      </c>
      <c r="T27" s="106" t="e">
        <f t="shared" si="7"/>
        <v>#REF!</v>
      </c>
      <c r="U27" s="108" t="e">
        <f t="shared" si="9"/>
        <v>#REF!</v>
      </c>
      <c r="V27" s="96"/>
    </row>
    <row r="28" spans="2:22" ht="15.75" thickBot="1" x14ac:dyDescent="0.3">
      <c r="B28" s="46">
        <v>17</v>
      </c>
      <c r="C28" s="280"/>
      <c r="D28" s="51" t="e">
        <f t="shared" si="0"/>
        <v>#REF!</v>
      </c>
      <c r="E28" s="52" t="e">
        <f>IF(D28=B28,'[1]1'!H$61,"")</f>
        <v>#REF!</v>
      </c>
      <c r="F28" s="49" t="e">
        <f t="shared" si="1"/>
        <v>#REF!</v>
      </c>
      <c r="G28" s="49" t="e">
        <f t="shared" si="2"/>
        <v>#REF!</v>
      </c>
      <c r="H28" s="49" t="e">
        <f t="shared" si="3"/>
        <v>#REF!</v>
      </c>
      <c r="I28" s="50" t="e">
        <f t="shared" si="4"/>
        <v>#REF!</v>
      </c>
      <c r="J28" s="3"/>
      <c r="K28" s="3"/>
      <c r="L28" s="3"/>
      <c r="M28" s="3"/>
      <c r="N28" s="3"/>
      <c r="O28" s="5"/>
      <c r="P28" s="3"/>
      <c r="Q28" s="111">
        <v>15</v>
      </c>
      <c r="R28" s="49" t="e">
        <f t="shared" si="8"/>
        <v>#REF!</v>
      </c>
      <c r="S28" s="107" t="e">
        <f t="shared" si="6"/>
        <v>#REF!</v>
      </c>
      <c r="T28" s="106" t="e">
        <f t="shared" si="7"/>
        <v>#REF!</v>
      </c>
      <c r="U28" s="108" t="e">
        <f t="shared" si="9"/>
        <v>#REF!</v>
      </c>
      <c r="V28" s="96"/>
    </row>
    <row r="29" spans="2:22" ht="15.75" thickBot="1" x14ac:dyDescent="0.3">
      <c r="B29" s="46">
        <v>18</v>
      </c>
      <c r="C29" s="280"/>
      <c r="D29" s="51" t="e">
        <f t="shared" si="0"/>
        <v>#REF!</v>
      </c>
      <c r="E29" s="52" t="e">
        <f>IF(D29=B29,'[1]1'!I$61,"")</f>
        <v>#REF!</v>
      </c>
      <c r="F29" s="49" t="e">
        <f t="shared" si="1"/>
        <v>#REF!</v>
      </c>
      <c r="G29" s="49" t="e">
        <f t="shared" si="2"/>
        <v>#REF!</v>
      </c>
      <c r="H29" s="49" t="e">
        <f t="shared" si="3"/>
        <v>#REF!</v>
      </c>
      <c r="I29" s="50" t="e">
        <f t="shared" si="4"/>
        <v>#REF!</v>
      </c>
      <c r="J29" s="3"/>
      <c r="K29" s="3"/>
      <c r="L29" s="3"/>
      <c r="M29" s="3"/>
      <c r="N29" s="3"/>
      <c r="O29" s="5"/>
      <c r="P29" s="3"/>
      <c r="Q29" s="110">
        <v>16</v>
      </c>
      <c r="R29" s="49" t="e">
        <f t="shared" si="8"/>
        <v>#REF!</v>
      </c>
      <c r="S29" s="107" t="e">
        <f t="shared" si="6"/>
        <v>#REF!</v>
      </c>
      <c r="T29" s="106" t="e">
        <f t="shared" si="7"/>
        <v>#REF!</v>
      </c>
      <c r="U29" s="108" t="e">
        <f t="shared" si="9"/>
        <v>#REF!</v>
      </c>
      <c r="V29" s="96"/>
    </row>
    <row r="30" spans="2:22" ht="15.75" thickBot="1" x14ac:dyDescent="0.3">
      <c r="B30" s="46">
        <v>19</v>
      </c>
      <c r="C30" s="280"/>
      <c r="D30" s="51" t="e">
        <f t="shared" si="0"/>
        <v>#REF!</v>
      </c>
      <c r="E30" s="52" t="e">
        <f>IF(D30=B30,'[1]1'!J$61,"")</f>
        <v>#REF!</v>
      </c>
      <c r="F30" s="49" t="e">
        <f t="shared" si="1"/>
        <v>#REF!</v>
      </c>
      <c r="G30" s="49" t="e">
        <f t="shared" si="2"/>
        <v>#REF!</v>
      </c>
      <c r="H30" s="49" t="e">
        <f t="shared" si="3"/>
        <v>#REF!</v>
      </c>
      <c r="I30" s="50" t="e">
        <f t="shared" si="4"/>
        <v>#REF!</v>
      </c>
      <c r="J30" s="3"/>
      <c r="K30" s="3"/>
      <c r="L30" s="3"/>
      <c r="M30" s="3"/>
      <c r="N30" s="3"/>
      <c r="O30" s="5"/>
      <c r="P30" s="3"/>
      <c r="Q30" s="111">
        <v>17</v>
      </c>
      <c r="R30" s="49" t="e">
        <f t="shared" si="8"/>
        <v>#REF!</v>
      </c>
      <c r="S30" s="107" t="e">
        <f t="shared" si="6"/>
        <v>#REF!</v>
      </c>
      <c r="T30" s="106" t="e">
        <f t="shared" si="7"/>
        <v>#REF!</v>
      </c>
      <c r="U30" s="108" t="e">
        <f t="shared" si="9"/>
        <v>#REF!</v>
      </c>
      <c r="V30" s="96"/>
    </row>
    <row r="31" spans="2:22" ht="15.75" thickBot="1" x14ac:dyDescent="0.3">
      <c r="B31" s="46">
        <v>20</v>
      </c>
      <c r="C31" s="280"/>
      <c r="D31" s="51" t="e">
        <f t="shared" si="0"/>
        <v>#REF!</v>
      </c>
      <c r="E31" s="52" t="e">
        <f>IF(D31=B31,'[1]1'!K$61,"")</f>
        <v>#REF!</v>
      </c>
      <c r="F31" s="49" t="e">
        <f t="shared" si="1"/>
        <v>#REF!</v>
      </c>
      <c r="G31" s="49" t="e">
        <f t="shared" si="2"/>
        <v>#REF!</v>
      </c>
      <c r="H31" s="49" t="e">
        <f t="shared" si="3"/>
        <v>#REF!</v>
      </c>
      <c r="I31" s="50" t="e">
        <f t="shared" si="4"/>
        <v>#REF!</v>
      </c>
      <c r="J31" s="3"/>
      <c r="K31" s="3"/>
      <c r="L31" s="3"/>
      <c r="M31" s="3"/>
      <c r="N31" s="3"/>
      <c r="O31" s="5"/>
      <c r="P31" s="3"/>
      <c r="Q31" s="111">
        <v>18</v>
      </c>
      <c r="R31" s="49" t="e">
        <f t="shared" si="8"/>
        <v>#REF!</v>
      </c>
      <c r="S31" s="107" t="e">
        <f t="shared" si="6"/>
        <v>#REF!</v>
      </c>
      <c r="T31" s="106" t="e">
        <f t="shared" si="7"/>
        <v>#REF!</v>
      </c>
      <c r="U31" s="108" t="e">
        <f t="shared" si="9"/>
        <v>#REF!</v>
      </c>
      <c r="V31" s="96"/>
    </row>
    <row r="32" spans="2:22" ht="15.75" thickBot="1" x14ac:dyDescent="0.3">
      <c r="B32" s="46">
        <v>21</v>
      </c>
      <c r="C32" s="280"/>
      <c r="D32" s="51" t="e">
        <f t="shared" si="0"/>
        <v>#REF!</v>
      </c>
      <c r="E32" s="52" t="e">
        <f>IF(D32=B32,'[1]1'!L$61,"")</f>
        <v>#REF!</v>
      </c>
      <c r="F32" s="49" t="e">
        <f t="shared" si="1"/>
        <v>#REF!</v>
      </c>
      <c r="G32" s="49" t="e">
        <f t="shared" si="2"/>
        <v>#REF!</v>
      </c>
      <c r="H32" s="49" t="e">
        <f t="shared" si="3"/>
        <v>#REF!</v>
      </c>
      <c r="I32" s="50" t="e">
        <f t="shared" si="4"/>
        <v>#REF!</v>
      </c>
      <c r="J32" s="3"/>
      <c r="K32" s="3"/>
      <c r="L32" s="3"/>
      <c r="M32" s="3"/>
      <c r="N32" s="3"/>
      <c r="O32" s="5"/>
      <c r="P32" s="3"/>
      <c r="Q32" s="111">
        <v>19</v>
      </c>
      <c r="R32" s="49" t="e">
        <f t="shared" si="8"/>
        <v>#REF!</v>
      </c>
      <c r="S32" s="107" t="e">
        <f t="shared" si="6"/>
        <v>#REF!</v>
      </c>
      <c r="T32" s="106" t="e">
        <f t="shared" si="7"/>
        <v>#REF!</v>
      </c>
      <c r="U32" s="108" t="e">
        <f t="shared" si="9"/>
        <v>#REF!</v>
      </c>
      <c r="V32" s="96"/>
    </row>
    <row r="33" spans="2:22" ht="15.75" thickBot="1" x14ac:dyDescent="0.3">
      <c r="B33" s="46">
        <v>22</v>
      </c>
      <c r="C33" s="280"/>
      <c r="D33" s="51" t="e">
        <f t="shared" si="0"/>
        <v>#REF!</v>
      </c>
      <c r="E33" s="52" t="e">
        <f>IF(D33=B33,'[1]1'!M$61,"")</f>
        <v>#REF!</v>
      </c>
      <c r="F33" s="49" t="e">
        <f t="shared" si="1"/>
        <v>#REF!</v>
      </c>
      <c r="G33" s="49" t="e">
        <f t="shared" si="2"/>
        <v>#REF!</v>
      </c>
      <c r="H33" s="49" t="e">
        <f t="shared" si="3"/>
        <v>#REF!</v>
      </c>
      <c r="I33" s="50" t="e">
        <f t="shared" si="4"/>
        <v>#REF!</v>
      </c>
      <c r="J33" s="3"/>
      <c r="K33" s="3"/>
      <c r="L33" s="3"/>
      <c r="M33" s="3"/>
      <c r="N33" s="3"/>
      <c r="O33" s="5"/>
      <c r="P33" s="3"/>
      <c r="Q33" s="111">
        <v>20</v>
      </c>
      <c r="R33" s="49" t="e">
        <f t="shared" si="8"/>
        <v>#REF!</v>
      </c>
      <c r="S33" s="107" t="e">
        <f t="shared" si="6"/>
        <v>#REF!</v>
      </c>
      <c r="T33" s="106" t="e">
        <f t="shared" si="7"/>
        <v>#REF!</v>
      </c>
      <c r="U33" s="108" t="e">
        <f t="shared" si="9"/>
        <v>#REF!</v>
      </c>
      <c r="V33" s="96"/>
    </row>
    <row r="34" spans="2:22" ht="15.75" thickBot="1" x14ac:dyDescent="0.3">
      <c r="B34" s="46">
        <v>23</v>
      </c>
      <c r="C34" s="280"/>
      <c r="D34" s="51" t="e">
        <f t="shared" si="0"/>
        <v>#REF!</v>
      </c>
      <c r="E34" s="52" t="e">
        <f>IF(D34=B34,'[1]1'!N$61,"")</f>
        <v>#REF!</v>
      </c>
      <c r="F34" s="49" t="e">
        <f t="shared" si="1"/>
        <v>#REF!</v>
      </c>
      <c r="G34" s="49" t="e">
        <f t="shared" si="2"/>
        <v>#REF!</v>
      </c>
      <c r="H34" s="49" t="e">
        <f t="shared" si="3"/>
        <v>#REF!</v>
      </c>
      <c r="I34" s="50" t="e">
        <f t="shared" si="4"/>
        <v>#REF!</v>
      </c>
      <c r="J34" s="3"/>
      <c r="K34" s="3"/>
      <c r="L34" s="3"/>
      <c r="M34" s="3"/>
      <c r="N34" s="3"/>
      <c r="O34" s="5"/>
      <c r="P34" s="3"/>
      <c r="Q34" s="110">
        <v>21</v>
      </c>
      <c r="R34" s="49" t="e">
        <f t="shared" si="8"/>
        <v>#REF!</v>
      </c>
      <c r="S34" s="107" t="e">
        <f t="shared" si="6"/>
        <v>#REF!</v>
      </c>
      <c r="T34" s="106" t="e">
        <f t="shared" si="7"/>
        <v>#REF!</v>
      </c>
      <c r="U34" s="108" t="e">
        <f t="shared" si="9"/>
        <v>#REF!</v>
      </c>
      <c r="V34" s="96"/>
    </row>
    <row r="35" spans="2:22" ht="15.75" thickBot="1" x14ac:dyDescent="0.3">
      <c r="B35" s="46">
        <v>24</v>
      </c>
      <c r="C35" s="281"/>
      <c r="D35" s="54" t="e">
        <f t="shared" si="0"/>
        <v>#REF!</v>
      </c>
      <c r="E35" s="55" t="e">
        <f>IF(D35=B35,'[1]1'!O$61,"")</f>
        <v>#REF!</v>
      </c>
      <c r="F35" s="56" t="e">
        <f t="shared" si="1"/>
        <v>#REF!</v>
      </c>
      <c r="G35" s="56" t="e">
        <f t="shared" si="2"/>
        <v>#REF!</v>
      </c>
      <c r="H35" s="56" t="e">
        <f t="shared" si="3"/>
        <v>#REF!</v>
      </c>
      <c r="I35" s="57" t="e">
        <f t="shared" si="4"/>
        <v>#REF!</v>
      </c>
      <c r="J35" s="3"/>
      <c r="K35" s="3"/>
      <c r="L35" s="3"/>
      <c r="M35" s="3"/>
      <c r="N35" s="3"/>
      <c r="O35" s="5"/>
      <c r="P35" s="3"/>
      <c r="Q35" s="111">
        <v>22</v>
      </c>
      <c r="R35" s="49" t="e">
        <f t="shared" si="8"/>
        <v>#REF!</v>
      </c>
      <c r="S35" s="107" t="e">
        <f t="shared" si="6"/>
        <v>#REF!</v>
      </c>
      <c r="T35" s="106" t="e">
        <f t="shared" si="7"/>
        <v>#REF!</v>
      </c>
      <c r="U35" s="108" t="e">
        <f t="shared" si="9"/>
        <v>#REF!</v>
      </c>
      <c r="V35" s="96"/>
    </row>
    <row r="36" spans="2:22" ht="15.75" thickBot="1" x14ac:dyDescent="0.3">
      <c r="B36" s="46">
        <v>25</v>
      </c>
      <c r="C36" s="282" t="s">
        <v>29</v>
      </c>
      <c r="D36" s="51" t="e">
        <f t="shared" si="0"/>
        <v>#REF!</v>
      </c>
      <c r="E36" s="48" t="e">
        <f>IF(D36=B36,'[1]1'!D$61,"")</f>
        <v>#REF!</v>
      </c>
      <c r="F36" s="49" t="e">
        <f t="shared" si="1"/>
        <v>#REF!</v>
      </c>
      <c r="G36" s="49" t="e">
        <f t="shared" si="2"/>
        <v>#REF!</v>
      </c>
      <c r="H36" s="49" t="e">
        <f t="shared" si="3"/>
        <v>#REF!</v>
      </c>
      <c r="I36" s="50" t="e">
        <f t="shared" si="4"/>
        <v>#REF!</v>
      </c>
      <c r="J36" s="3"/>
      <c r="K36" s="3"/>
      <c r="L36" s="3"/>
      <c r="M36" s="3"/>
      <c r="N36" s="3"/>
      <c r="O36" s="5"/>
      <c r="P36" s="3"/>
      <c r="Q36" s="111">
        <v>23</v>
      </c>
      <c r="R36" s="49" t="e">
        <f t="shared" si="8"/>
        <v>#REF!</v>
      </c>
      <c r="S36" s="107" t="e">
        <f t="shared" si="6"/>
        <v>#REF!</v>
      </c>
      <c r="T36" s="106" t="e">
        <f t="shared" si="7"/>
        <v>#REF!</v>
      </c>
      <c r="U36" s="108" t="e">
        <f t="shared" si="9"/>
        <v>#REF!</v>
      </c>
      <c r="V36" s="96"/>
    </row>
    <row r="37" spans="2:22" ht="15.75" thickBot="1" x14ac:dyDescent="0.3">
      <c r="B37" s="46">
        <v>26</v>
      </c>
      <c r="C37" s="282"/>
      <c r="D37" s="51" t="e">
        <f t="shared" si="0"/>
        <v>#REF!</v>
      </c>
      <c r="E37" s="52" t="e">
        <f>IF(D37=B37,'[1]1'!E$61,"")</f>
        <v>#REF!</v>
      </c>
      <c r="F37" s="49" t="e">
        <f t="shared" si="1"/>
        <v>#REF!</v>
      </c>
      <c r="G37" s="49" t="e">
        <f t="shared" si="2"/>
        <v>#REF!</v>
      </c>
      <c r="H37" s="49" t="e">
        <f t="shared" si="3"/>
        <v>#REF!</v>
      </c>
      <c r="I37" s="50" t="e">
        <f t="shared" si="4"/>
        <v>#REF!</v>
      </c>
      <c r="J37" s="3"/>
      <c r="K37" s="3"/>
      <c r="L37" s="3"/>
      <c r="M37" s="3"/>
      <c r="N37" s="3"/>
      <c r="O37" s="5"/>
      <c r="P37" s="3"/>
      <c r="Q37" s="111">
        <v>24</v>
      </c>
      <c r="R37" s="49" t="e">
        <f t="shared" si="8"/>
        <v>#REF!</v>
      </c>
      <c r="S37" s="107" t="e">
        <f t="shared" si="6"/>
        <v>#REF!</v>
      </c>
      <c r="T37" s="106" t="e">
        <f t="shared" si="7"/>
        <v>#REF!</v>
      </c>
      <c r="U37" s="108" t="e">
        <f t="shared" si="9"/>
        <v>#REF!</v>
      </c>
      <c r="V37" s="97"/>
    </row>
    <row r="38" spans="2:22" ht="15.75" thickBot="1" x14ac:dyDescent="0.3">
      <c r="B38" s="46">
        <v>27</v>
      </c>
      <c r="C38" s="282"/>
      <c r="D38" s="51" t="e">
        <f t="shared" si="0"/>
        <v>#REF!</v>
      </c>
      <c r="E38" s="52" t="e">
        <f>IF(D38=B38,'[1]1'!F$61,"")</f>
        <v>#REF!</v>
      </c>
      <c r="F38" s="49" t="e">
        <f t="shared" si="1"/>
        <v>#REF!</v>
      </c>
      <c r="G38" s="49" t="e">
        <f t="shared" si="2"/>
        <v>#REF!</v>
      </c>
      <c r="H38" s="49" t="e">
        <f t="shared" si="3"/>
        <v>#REF!</v>
      </c>
      <c r="I38" s="50" t="e">
        <f t="shared" si="4"/>
        <v>#REF!</v>
      </c>
      <c r="J38" s="3"/>
      <c r="K38" s="3"/>
      <c r="L38" s="3"/>
      <c r="M38" s="3"/>
      <c r="N38" s="3"/>
      <c r="O38" s="5"/>
      <c r="P38" s="3"/>
      <c r="Q38" s="111">
        <v>25</v>
      </c>
      <c r="R38" s="49" t="e">
        <f t="shared" si="8"/>
        <v>#REF!</v>
      </c>
      <c r="S38" s="107" t="e">
        <f t="shared" si="6"/>
        <v>#REF!</v>
      </c>
      <c r="T38" s="106" t="e">
        <f t="shared" si="7"/>
        <v>#REF!</v>
      </c>
      <c r="U38" s="108" t="e">
        <f t="shared" si="9"/>
        <v>#REF!</v>
      </c>
      <c r="V38" s="98"/>
    </row>
    <row r="39" spans="2:22" ht="15.75" thickBot="1" x14ac:dyDescent="0.3">
      <c r="B39" s="46">
        <v>28</v>
      </c>
      <c r="C39" s="282"/>
      <c r="D39" s="51" t="e">
        <f t="shared" si="0"/>
        <v>#REF!</v>
      </c>
      <c r="E39" s="52" t="e">
        <f>IF(D39=B39,'[1]1'!G$61,"")</f>
        <v>#REF!</v>
      </c>
      <c r="F39" s="49" t="e">
        <f t="shared" si="1"/>
        <v>#REF!</v>
      </c>
      <c r="G39" s="49" t="e">
        <f t="shared" si="2"/>
        <v>#REF!</v>
      </c>
      <c r="H39" s="49" t="e">
        <f t="shared" si="3"/>
        <v>#REF!</v>
      </c>
      <c r="I39" s="50" t="e">
        <f t="shared" si="4"/>
        <v>#REF!</v>
      </c>
      <c r="J39" s="3"/>
      <c r="K39" s="3"/>
      <c r="L39" s="3"/>
      <c r="M39" s="3"/>
      <c r="N39" s="3"/>
      <c r="O39" s="5"/>
      <c r="P39" s="3"/>
      <c r="Q39" s="110">
        <v>26</v>
      </c>
      <c r="R39" s="49" t="e">
        <f t="shared" si="8"/>
        <v>#REF!</v>
      </c>
      <c r="S39" s="107" t="e">
        <f t="shared" si="6"/>
        <v>#REF!</v>
      </c>
      <c r="T39" s="106" t="e">
        <f t="shared" si="7"/>
        <v>#REF!</v>
      </c>
      <c r="U39" s="108" t="e">
        <f t="shared" si="9"/>
        <v>#REF!</v>
      </c>
      <c r="V39" s="99"/>
    </row>
    <row r="40" spans="2:22" ht="15.75" thickBot="1" x14ac:dyDescent="0.3">
      <c r="B40" s="46">
        <v>29</v>
      </c>
      <c r="C40" s="282"/>
      <c r="D40" s="51" t="e">
        <f t="shared" si="0"/>
        <v>#REF!</v>
      </c>
      <c r="E40" s="52" t="e">
        <f>IF(D40=B40,'[1]1'!H$61,"")</f>
        <v>#REF!</v>
      </c>
      <c r="F40" s="49" t="e">
        <f t="shared" si="1"/>
        <v>#REF!</v>
      </c>
      <c r="G40" s="49" t="e">
        <f t="shared" si="2"/>
        <v>#REF!</v>
      </c>
      <c r="H40" s="49" t="e">
        <f t="shared" si="3"/>
        <v>#REF!</v>
      </c>
      <c r="I40" s="50" t="e">
        <f t="shared" si="4"/>
        <v>#REF!</v>
      </c>
      <c r="J40" s="3"/>
      <c r="K40" s="3"/>
      <c r="L40" s="3"/>
      <c r="M40" s="3"/>
      <c r="N40" s="3"/>
      <c r="O40" s="5"/>
      <c r="P40" s="3"/>
      <c r="Q40" s="111">
        <v>27</v>
      </c>
      <c r="R40" s="49" t="e">
        <f t="shared" si="8"/>
        <v>#REF!</v>
      </c>
      <c r="S40" s="107" t="e">
        <f t="shared" si="6"/>
        <v>#REF!</v>
      </c>
      <c r="T40" s="106" t="e">
        <f t="shared" si="7"/>
        <v>#REF!</v>
      </c>
      <c r="U40" s="108" t="e">
        <f t="shared" si="9"/>
        <v>#REF!</v>
      </c>
      <c r="V40" s="99"/>
    </row>
    <row r="41" spans="2:22" ht="15.75" thickBot="1" x14ac:dyDescent="0.3">
      <c r="B41" s="46">
        <v>30</v>
      </c>
      <c r="C41" s="282"/>
      <c r="D41" s="51" t="e">
        <f t="shared" si="0"/>
        <v>#REF!</v>
      </c>
      <c r="E41" s="52" t="e">
        <f>IF(D41=B41,'[1]1'!I$61,"")</f>
        <v>#REF!</v>
      </c>
      <c r="F41" s="49" t="e">
        <f t="shared" si="1"/>
        <v>#REF!</v>
      </c>
      <c r="G41" s="49" t="e">
        <f t="shared" si="2"/>
        <v>#REF!</v>
      </c>
      <c r="H41" s="49" t="e">
        <f t="shared" si="3"/>
        <v>#REF!</v>
      </c>
      <c r="I41" s="50" t="e">
        <f t="shared" si="4"/>
        <v>#REF!</v>
      </c>
      <c r="J41" s="3"/>
      <c r="K41" s="3"/>
      <c r="L41" s="3"/>
      <c r="M41" s="3"/>
      <c r="N41" s="3"/>
      <c r="O41" s="5"/>
      <c r="P41" s="3"/>
      <c r="Q41" s="111">
        <v>28</v>
      </c>
      <c r="R41" s="49" t="e">
        <f t="shared" si="8"/>
        <v>#REF!</v>
      </c>
      <c r="S41" s="107" t="e">
        <f t="shared" si="6"/>
        <v>#REF!</v>
      </c>
      <c r="T41" s="106" t="e">
        <f t="shared" si="7"/>
        <v>#REF!</v>
      </c>
      <c r="U41" s="108" t="e">
        <f t="shared" si="9"/>
        <v>#REF!</v>
      </c>
      <c r="V41" s="99"/>
    </row>
    <row r="42" spans="2:22" ht="15.75" thickBot="1" x14ac:dyDescent="0.3">
      <c r="B42" s="46">
        <v>31</v>
      </c>
      <c r="C42" s="282"/>
      <c r="D42" s="51" t="e">
        <f t="shared" si="0"/>
        <v>#REF!</v>
      </c>
      <c r="E42" s="52" t="e">
        <f>IF(D42=B42,'[1]1'!J$61,"")</f>
        <v>#REF!</v>
      </c>
      <c r="F42" s="49" t="e">
        <f t="shared" si="1"/>
        <v>#REF!</v>
      </c>
      <c r="G42" s="49" t="e">
        <f t="shared" si="2"/>
        <v>#REF!</v>
      </c>
      <c r="H42" s="49" t="e">
        <f t="shared" si="3"/>
        <v>#REF!</v>
      </c>
      <c r="I42" s="50" t="e">
        <f t="shared" si="4"/>
        <v>#REF!</v>
      </c>
      <c r="J42" s="3"/>
      <c r="K42" s="3"/>
      <c r="L42" s="3"/>
      <c r="M42" s="3"/>
      <c r="N42" s="3"/>
      <c r="O42" s="5"/>
      <c r="P42" s="3"/>
      <c r="Q42" s="111">
        <v>29</v>
      </c>
      <c r="R42" s="49" t="e">
        <f t="shared" si="8"/>
        <v>#REF!</v>
      </c>
      <c r="S42" s="107" t="e">
        <f t="shared" si="6"/>
        <v>#REF!</v>
      </c>
      <c r="T42" s="106" t="e">
        <f t="shared" si="7"/>
        <v>#REF!</v>
      </c>
      <c r="U42" s="108" t="e">
        <f t="shared" si="9"/>
        <v>#REF!</v>
      </c>
      <c r="V42" s="99"/>
    </row>
    <row r="43" spans="2:22" ht="15.75" thickBot="1" x14ac:dyDescent="0.3">
      <c r="B43" s="46">
        <v>32</v>
      </c>
      <c r="C43" s="282"/>
      <c r="D43" s="51" t="e">
        <f t="shared" si="0"/>
        <v>#REF!</v>
      </c>
      <c r="E43" s="52" t="e">
        <f>IF(D43=B43,'[1]1'!K$61,"")</f>
        <v>#REF!</v>
      </c>
      <c r="F43" s="49" t="e">
        <f t="shared" si="1"/>
        <v>#REF!</v>
      </c>
      <c r="G43" s="49" t="e">
        <f t="shared" si="2"/>
        <v>#REF!</v>
      </c>
      <c r="H43" s="49" t="e">
        <f t="shared" si="3"/>
        <v>#REF!</v>
      </c>
      <c r="I43" s="50" t="e">
        <f t="shared" si="4"/>
        <v>#REF!</v>
      </c>
      <c r="J43" s="3"/>
      <c r="K43" s="3"/>
      <c r="L43" s="3"/>
      <c r="M43" s="3"/>
      <c r="N43" s="3"/>
      <c r="O43" s="5"/>
      <c r="P43" s="3"/>
      <c r="Q43" s="111">
        <v>30</v>
      </c>
      <c r="R43" s="49" t="e">
        <f t="shared" si="8"/>
        <v>#REF!</v>
      </c>
      <c r="S43" s="107" t="e">
        <f t="shared" si="6"/>
        <v>#REF!</v>
      </c>
      <c r="T43" s="106" t="e">
        <f t="shared" si="7"/>
        <v>#REF!</v>
      </c>
      <c r="U43" s="108" t="e">
        <f t="shared" si="9"/>
        <v>#REF!</v>
      </c>
      <c r="V43" s="99"/>
    </row>
    <row r="44" spans="2:22" ht="15.75" thickBot="1" x14ac:dyDescent="0.3">
      <c r="B44" s="46">
        <v>33</v>
      </c>
      <c r="C44" s="282"/>
      <c r="D44" s="51" t="e">
        <f t="shared" si="0"/>
        <v>#REF!</v>
      </c>
      <c r="E44" s="52" t="e">
        <f>IF(D44=B44,'[1]1'!L$61,"")</f>
        <v>#REF!</v>
      </c>
      <c r="F44" s="49" t="e">
        <f t="shared" si="1"/>
        <v>#REF!</v>
      </c>
      <c r="G44" s="49" t="e">
        <f t="shared" si="2"/>
        <v>#REF!</v>
      </c>
      <c r="H44" s="49" t="e">
        <f t="shared" si="3"/>
        <v>#REF!</v>
      </c>
      <c r="I44" s="50" t="e">
        <f t="shared" si="4"/>
        <v>#REF!</v>
      </c>
      <c r="J44" s="3"/>
      <c r="K44" s="3"/>
      <c r="L44" s="3"/>
      <c r="M44" s="3"/>
      <c r="N44" s="3"/>
      <c r="O44" s="5"/>
      <c r="P44" s="3"/>
      <c r="Q44" s="110">
        <v>31</v>
      </c>
      <c r="R44" s="49" t="e">
        <f t="shared" si="8"/>
        <v>#REF!</v>
      </c>
      <c r="S44" s="107" t="e">
        <f t="shared" si="6"/>
        <v>#REF!</v>
      </c>
      <c r="T44" s="106" t="e">
        <f t="shared" si="7"/>
        <v>#REF!</v>
      </c>
      <c r="U44" s="108" t="e">
        <f t="shared" si="9"/>
        <v>#REF!</v>
      </c>
      <c r="V44" s="99"/>
    </row>
    <row r="45" spans="2:22" ht="15.75" thickBot="1" x14ac:dyDescent="0.3">
      <c r="B45" s="46">
        <v>34</v>
      </c>
      <c r="C45" s="282"/>
      <c r="D45" s="51" t="e">
        <f t="shared" si="0"/>
        <v>#REF!</v>
      </c>
      <c r="E45" s="52" t="e">
        <f>IF(D45=B45,'[1]1'!M$61,"")</f>
        <v>#REF!</v>
      </c>
      <c r="F45" s="49" t="e">
        <f t="shared" si="1"/>
        <v>#REF!</v>
      </c>
      <c r="G45" s="49" t="e">
        <f t="shared" si="2"/>
        <v>#REF!</v>
      </c>
      <c r="H45" s="49" t="e">
        <f t="shared" si="3"/>
        <v>#REF!</v>
      </c>
      <c r="I45" s="50" t="e">
        <f t="shared" si="4"/>
        <v>#REF!</v>
      </c>
      <c r="J45" s="3"/>
      <c r="K45" s="3"/>
      <c r="L45" s="3"/>
      <c r="M45" s="3"/>
      <c r="N45" s="3"/>
      <c r="O45" s="5"/>
      <c r="P45" s="3"/>
      <c r="Q45" s="111">
        <v>32</v>
      </c>
      <c r="R45" s="49" t="e">
        <f t="shared" si="8"/>
        <v>#REF!</v>
      </c>
      <c r="S45" s="107" t="e">
        <f t="shared" si="6"/>
        <v>#REF!</v>
      </c>
      <c r="T45" s="106" t="e">
        <f t="shared" si="7"/>
        <v>#REF!</v>
      </c>
      <c r="U45" s="108" t="e">
        <f t="shared" si="9"/>
        <v>#REF!</v>
      </c>
      <c r="V45" s="99"/>
    </row>
    <row r="46" spans="2:22" ht="15.75" thickBot="1" x14ac:dyDescent="0.3">
      <c r="B46" s="46">
        <v>35</v>
      </c>
      <c r="C46" s="282"/>
      <c r="D46" s="51" t="e">
        <f t="shared" si="0"/>
        <v>#REF!</v>
      </c>
      <c r="E46" s="52" t="e">
        <f>IF(D46=B46,'[1]1'!N$61,"")</f>
        <v>#REF!</v>
      </c>
      <c r="F46" s="49" t="e">
        <f t="shared" si="1"/>
        <v>#REF!</v>
      </c>
      <c r="G46" s="49" t="e">
        <f t="shared" si="2"/>
        <v>#REF!</v>
      </c>
      <c r="H46" s="49" t="e">
        <f t="shared" si="3"/>
        <v>#REF!</v>
      </c>
      <c r="I46" s="50" t="e">
        <f t="shared" si="4"/>
        <v>#REF!</v>
      </c>
      <c r="J46" s="3"/>
      <c r="K46" s="3"/>
      <c r="L46" s="3"/>
      <c r="M46" s="3"/>
      <c r="N46" s="3"/>
      <c r="O46" s="5"/>
      <c r="P46" s="3"/>
      <c r="Q46" s="111">
        <v>33</v>
      </c>
      <c r="R46" s="49" t="e">
        <f t="shared" si="8"/>
        <v>#REF!</v>
      </c>
      <c r="S46" s="107" t="e">
        <f t="shared" si="6"/>
        <v>#REF!</v>
      </c>
      <c r="T46" s="106" t="e">
        <f t="shared" si="7"/>
        <v>#REF!</v>
      </c>
      <c r="U46" s="108" t="e">
        <f t="shared" si="9"/>
        <v>#REF!</v>
      </c>
      <c r="V46" s="99"/>
    </row>
    <row r="47" spans="2:22" ht="15.75" thickBot="1" x14ac:dyDescent="0.3">
      <c r="B47" s="46">
        <v>36</v>
      </c>
      <c r="C47" s="282"/>
      <c r="D47" s="54" t="e">
        <f t="shared" si="0"/>
        <v>#REF!</v>
      </c>
      <c r="E47" s="55" t="e">
        <f>IF(D47=B47,'[1]1'!O$61,"")</f>
        <v>#REF!</v>
      </c>
      <c r="F47" s="49" t="e">
        <f t="shared" si="1"/>
        <v>#REF!</v>
      </c>
      <c r="G47" s="49" t="e">
        <f t="shared" si="2"/>
        <v>#REF!</v>
      </c>
      <c r="H47" s="49" t="e">
        <f t="shared" si="3"/>
        <v>#REF!</v>
      </c>
      <c r="I47" s="50" t="e">
        <f t="shared" si="4"/>
        <v>#REF!</v>
      </c>
      <c r="J47" s="3"/>
      <c r="K47" s="3"/>
      <c r="L47" s="3"/>
      <c r="M47" s="3"/>
      <c r="N47" s="3"/>
      <c r="O47" s="5"/>
      <c r="P47" s="3"/>
      <c r="Q47" s="111">
        <v>34</v>
      </c>
      <c r="R47" s="49" t="e">
        <f t="shared" si="8"/>
        <v>#REF!</v>
      </c>
      <c r="S47" s="107" t="e">
        <f t="shared" si="6"/>
        <v>#REF!</v>
      </c>
      <c r="T47" s="106" t="e">
        <f t="shared" si="7"/>
        <v>#REF!</v>
      </c>
      <c r="U47" s="108" t="e">
        <f t="shared" si="9"/>
        <v>#REF!</v>
      </c>
      <c r="V47" s="99"/>
    </row>
    <row r="48" spans="2:22" ht="15.75" thickBot="1" x14ac:dyDescent="0.3">
      <c r="B48" s="46">
        <v>37</v>
      </c>
      <c r="C48" s="58" t="e">
        <f>IF(B48&lt;=H$217,(D47+1),IF(B48=H$217+2,"",""))</f>
        <v>#REF!</v>
      </c>
      <c r="D48" s="59"/>
      <c r="E48" s="20"/>
      <c r="F48" s="60" t="e">
        <f>IF(B48&lt;=H$217,((F47-G47)),IF(B48=H$217+2,"TOTALES",""))</f>
        <v>#REF!</v>
      </c>
      <c r="G48" s="61" t="e">
        <f>IF(B48&lt;=H$217,(I48-H48),IF(B48=H$217+2,(SUM(G$11:G47)),""))</f>
        <v>#REF!</v>
      </c>
      <c r="H48" s="61" t="e">
        <f>IF(B48&lt;=H$217,((F48*$G$7/100)/12),IF(B48=H$217+2,(SUM(H$2:H46)),""))</f>
        <v>#REF!</v>
      </c>
      <c r="I48" s="62" t="e">
        <f>IF(B48&lt;=H$217,(I47),IF(B48=H$217+2,(SUM(I$11:I47)),""))</f>
        <v>#REF!</v>
      </c>
      <c r="J48" s="3"/>
      <c r="K48" s="3"/>
      <c r="L48" s="3"/>
      <c r="M48" s="3"/>
      <c r="N48" s="3"/>
      <c r="O48" s="5"/>
      <c r="P48" s="3"/>
      <c r="Q48" s="111">
        <v>35</v>
      </c>
      <c r="R48" s="49" t="e">
        <f t="shared" si="8"/>
        <v>#REF!</v>
      </c>
      <c r="S48" s="107" t="e">
        <f t="shared" si="6"/>
        <v>#REF!</v>
      </c>
      <c r="T48" s="106" t="e">
        <f t="shared" si="7"/>
        <v>#REF!</v>
      </c>
      <c r="U48" s="108" t="e">
        <f t="shared" si="9"/>
        <v>#REF!</v>
      </c>
      <c r="V48" s="99"/>
    </row>
    <row r="49" spans="2:22" ht="15.75" thickBot="1" x14ac:dyDescent="0.3">
      <c r="B49" s="46">
        <v>38</v>
      </c>
      <c r="C49" s="19"/>
      <c r="D49" s="19"/>
      <c r="E49" s="63"/>
      <c r="F49" s="64" t="s">
        <v>30</v>
      </c>
      <c r="G49" s="65" t="e">
        <f>SUM(G12:G47)</f>
        <v>#REF!</v>
      </c>
      <c r="H49" s="65" t="e">
        <f>SUM(H12:H47)</f>
        <v>#REF!</v>
      </c>
      <c r="I49" s="66" t="e">
        <f>SUM(I12:I47)</f>
        <v>#REF!</v>
      </c>
      <c r="J49" s="3"/>
      <c r="K49" s="3"/>
      <c r="L49" s="3"/>
      <c r="M49" s="3"/>
      <c r="N49" s="3"/>
      <c r="O49" s="5"/>
      <c r="P49" s="3"/>
      <c r="Q49" s="110">
        <v>36</v>
      </c>
      <c r="R49" s="49" t="e">
        <f t="shared" si="8"/>
        <v>#REF!</v>
      </c>
      <c r="S49" s="107" t="e">
        <f t="shared" si="6"/>
        <v>#REF!</v>
      </c>
      <c r="T49" s="106" t="e">
        <f t="shared" si="7"/>
        <v>#REF!</v>
      </c>
      <c r="U49" s="108" t="e">
        <f t="shared" si="9"/>
        <v>#REF!</v>
      </c>
      <c r="V49" s="100"/>
    </row>
    <row r="50" spans="2:22" ht="15.75" thickBot="1" x14ac:dyDescent="0.3">
      <c r="B50" s="67"/>
      <c r="C50" s="68"/>
      <c r="D50" s="68"/>
      <c r="E50" s="69"/>
      <c r="F50" s="70"/>
      <c r="G50" s="70"/>
      <c r="H50" s="70"/>
      <c r="I50" s="70"/>
      <c r="J50" s="70"/>
      <c r="K50" s="70"/>
      <c r="L50" s="70"/>
      <c r="M50" s="70"/>
      <c r="N50" s="70"/>
      <c r="O50" s="71"/>
      <c r="P50" s="3"/>
      <c r="S50" s="84" t="e">
        <f>SUM(S14:S49)</f>
        <v>#REF!</v>
      </c>
      <c r="T50" s="84" t="e">
        <f t="shared" ref="T50:V50" si="10">SUM(T14:T49)</f>
        <v>#REF!</v>
      </c>
      <c r="U50" s="84" t="e">
        <f t="shared" si="10"/>
        <v>#REF!</v>
      </c>
      <c r="V50" s="84" t="e">
        <f t="shared" si="10"/>
        <v>#REF!</v>
      </c>
    </row>
    <row r="53" spans="2:22" x14ac:dyDescent="0.25">
      <c r="F53" s="12"/>
      <c r="G53" s="12"/>
      <c r="H53" s="72"/>
    </row>
    <row r="130" spans="5:10" x14ac:dyDescent="0.25">
      <c r="E130" s="73">
        <v>0</v>
      </c>
      <c r="J130" s="74">
        <v>0</v>
      </c>
    </row>
    <row r="131" spans="5:10" x14ac:dyDescent="0.25">
      <c r="E131" s="75">
        <v>12</v>
      </c>
      <c r="J131" s="76">
        <v>1</v>
      </c>
    </row>
    <row r="132" spans="5:10" x14ac:dyDescent="0.25">
      <c r="E132" s="75">
        <v>13</v>
      </c>
      <c r="J132" s="76">
        <v>2</v>
      </c>
    </row>
    <row r="133" spans="5:10" x14ac:dyDescent="0.25">
      <c r="E133" s="75">
        <v>14</v>
      </c>
      <c r="J133" s="76">
        <v>3</v>
      </c>
    </row>
    <row r="134" spans="5:10" x14ac:dyDescent="0.25">
      <c r="E134" s="75">
        <v>15</v>
      </c>
      <c r="J134" s="76">
        <v>4</v>
      </c>
    </row>
    <row r="135" spans="5:10" x14ac:dyDescent="0.25">
      <c r="E135" s="75">
        <v>16</v>
      </c>
      <c r="J135" s="76">
        <v>5</v>
      </c>
    </row>
    <row r="136" spans="5:10" x14ac:dyDescent="0.25">
      <c r="E136" s="75">
        <v>17</v>
      </c>
      <c r="J136" s="76">
        <v>6</v>
      </c>
    </row>
    <row r="137" spans="5:10" x14ac:dyDescent="0.25">
      <c r="E137" s="75">
        <v>18</v>
      </c>
      <c r="J137" s="76">
        <v>7</v>
      </c>
    </row>
    <row r="138" spans="5:10" x14ac:dyDescent="0.25">
      <c r="E138" s="75">
        <v>19</v>
      </c>
      <c r="J138" s="76">
        <v>8</v>
      </c>
    </row>
    <row r="139" spans="5:10" x14ac:dyDescent="0.25">
      <c r="E139" s="75">
        <v>20</v>
      </c>
      <c r="J139" s="76">
        <v>9</v>
      </c>
    </row>
    <row r="140" spans="5:10" x14ac:dyDescent="0.25">
      <c r="E140" s="75">
        <v>21</v>
      </c>
      <c r="J140" s="76">
        <v>10</v>
      </c>
    </row>
    <row r="141" spans="5:10" x14ac:dyDescent="0.25">
      <c r="E141" s="75">
        <v>22</v>
      </c>
      <c r="J141" s="76">
        <v>11</v>
      </c>
    </row>
    <row r="142" spans="5:10" x14ac:dyDescent="0.25">
      <c r="E142" s="75">
        <v>23</v>
      </c>
      <c r="J142" s="76">
        <v>12</v>
      </c>
    </row>
    <row r="143" spans="5:10" x14ac:dyDescent="0.25">
      <c r="E143" s="75">
        <v>24</v>
      </c>
      <c r="J143" s="76">
        <v>13</v>
      </c>
    </row>
    <row r="144" spans="5:10" x14ac:dyDescent="0.25">
      <c r="E144" s="77"/>
      <c r="J144" s="76">
        <v>14</v>
      </c>
    </row>
    <row r="145" spans="5:10" x14ac:dyDescent="0.25">
      <c r="E145" s="77"/>
      <c r="J145" s="76">
        <v>15</v>
      </c>
    </row>
    <row r="146" spans="5:10" x14ac:dyDescent="0.25">
      <c r="E146" s="77"/>
      <c r="J146" s="76">
        <v>16</v>
      </c>
    </row>
    <row r="147" spans="5:10" x14ac:dyDescent="0.25">
      <c r="E147" s="77"/>
      <c r="J147" s="76">
        <v>17</v>
      </c>
    </row>
    <row r="148" spans="5:10" x14ac:dyDescent="0.25">
      <c r="E148" s="77"/>
      <c r="J148" s="76">
        <v>18</v>
      </c>
    </row>
    <row r="149" spans="5:10" x14ac:dyDescent="0.25">
      <c r="E149" s="77"/>
      <c r="J149" s="76">
        <v>19</v>
      </c>
    </row>
    <row r="150" spans="5:10" x14ac:dyDescent="0.25">
      <c r="E150" s="77"/>
      <c r="J150" s="76">
        <v>20</v>
      </c>
    </row>
    <row r="151" spans="5:10" x14ac:dyDescent="0.25">
      <c r="E151" s="77"/>
      <c r="J151" s="76">
        <v>21</v>
      </c>
    </row>
    <row r="152" spans="5:10" x14ac:dyDescent="0.25">
      <c r="E152" s="77"/>
      <c r="J152" s="76">
        <v>22</v>
      </c>
    </row>
    <row r="153" spans="5:10" x14ac:dyDescent="0.25">
      <c r="E153" s="77"/>
      <c r="J153" s="76">
        <v>23</v>
      </c>
    </row>
    <row r="154" spans="5:10" x14ac:dyDescent="0.25">
      <c r="E154" s="77"/>
      <c r="J154" s="76">
        <v>24</v>
      </c>
    </row>
    <row r="155" spans="5:10" x14ac:dyDescent="0.25">
      <c r="E155" s="77"/>
      <c r="J155" s="76">
        <v>25</v>
      </c>
    </row>
    <row r="156" spans="5:10" x14ac:dyDescent="0.25">
      <c r="E156" s="77"/>
      <c r="J156" s="76">
        <v>26</v>
      </c>
    </row>
    <row r="157" spans="5:10" x14ac:dyDescent="0.25">
      <c r="E157" s="77"/>
      <c r="J157" s="76">
        <v>27</v>
      </c>
    </row>
    <row r="158" spans="5:10" x14ac:dyDescent="0.25">
      <c r="E158" s="77"/>
      <c r="J158" s="76">
        <v>28</v>
      </c>
    </row>
    <row r="159" spans="5:10" x14ac:dyDescent="0.25">
      <c r="E159" s="77"/>
      <c r="J159" s="76">
        <v>29</v>
      </c>
    </row>
    <row r="160" spans="5:10" x14ac:dyDescent="0.25">
      <c r="E160" s="77"/>
      <c r="J160" s="76">
        <v>30</v>
      </c>
    </row>
    <row r="161" spans="5:10" x14ac:dyDescent="0.25">
      <c r="E161" s="77"/>
      <c r="J161" s="76">
        <v>31</v>
      </c>
    </row>
    <row r="162" spans="5:10" x14ac:dyDescent="0.25">
      <c r="E162" s="77"/>
      <c r="J162" s="76">
        <v>32</v>
      </c>
    </row>
    <row r="163" spans="5:10" x14ac:dyDescent="0.25">
      <c r="E163" s="77"/>
      <c r="J163" s="76">
        <v>33</v>
      </c>
    </row>
    <row r="164" spans="5:10" x14ac:dyDescent="0.25">
      <c r="E164" s="77"/>
      <c r="J164" s="76">
        <v>34</v>
      </c>
    </row>
    <row r="165" spans="5:10" x14ac:dyDescent="0.25">
      <c r="E165" s="77"/>
      <c r="J165" s="76">
        <v>35</v>
      </c>
    </row>
    <row r="166" spans="5:10" x14ac:dyDescent="0.25">
      <c r="E166" s="77"/>
      <c r="J166" s="76">
        <v>36</v>
      </c>
    </row>
    <row r="167" spans="5:10" x14ac:dyDescent="0.25">
      <c r="E167" s="77"/>
      <c r="J167" s="4"/>
    </row>
    <row r="168" spans="5:10" x14ac:dyDescent="0.25">
      <c r="E168" s="77"/>
    </row>
    <row r="169" spans="5:10" x14ac:dyDescent="0.25">
      <c r="E169" s="77"/>
    </row>
    <row r="170" spans="5:10" x14ac:dyDescent="0.25">
      <c r="E170" s="77"/>
    </row>
    <row r="171" spans="5:10" x14ac:dyDescent="0.25">
      <c r="E171" s="77"/>
    </row>
    <row r="172" spans="5:10" x14ac:dyDescent="0.25">
      <c r="E172" s="77"/>
    </row>
    <row r="173" spans="5:10" x14ac:dyDescent="0.25">
      <c r="E173" s="77"/>
    </row>
    <row r="174" spans="5:10" x14ac:dyDescent="0.25">
      <c r="E174" s="77"/>
    </row>
    <row r="175" spans="5:10" x14ac:dyDescent="0.25">
      <c r="E175" s="77"/>
    </row>
    <row r="176" spans="5:10" x14ac:dyDescent="0.25">
      <c r="E176" s="77"/>
    </row>
    <row r="177" spans="5:5" x14ac:dyDescent="0.25">
      <c r="E177" s="77"/>
    </row>
    <row r="178" spans="5:5" x14ac:dyDescent="0.25">
      <c r="E178" s="77"/>
    </row>
    <row r="179" spans="5:5" x14ac:dyDescent="0.25">
      <c r="E179" s="77"/>
    </row>
    <row r="180" spans="5:5" x14ac:dyDescent="0.25">
      <c r="E180" s="77"/>
    </row>
    <row r="181" spans="5:5" x14ac:dyDescent="0.25">
      <c r="E181" s="77"/>
    </row>
    <row r="182" spans="5:5" x14ac:dyDescent="0.25">
      <c r="E182" s="77"/>
    </row>
    <row r="183" spans="5:5" x14ac:dyDescent="0.25">
      <c r="E183" s="77"/>
    </row>
    <row r="184" spans="5:5" x14ac:dyDescent="0.25">
      <c r="E184" s="77"/>
    </row>
    <row r="185" spans="5:5" x14ac:dyDescent="0.25">
      <c r="E185" s="77"/>
    </row>
    <row r="186" spans="5:5" x14ac:dyDescent="0.25">
      <c r="E186" s="77"/>
    </row>
    <row r="217" spans="6:8" x14ac:dyDescent="0.25">
      <c r="F217" s="78" t="s">
        <v>31</v>
      </c>
      <c r="G217" s="79"/>
      <c r="H217" s="80" t="e">
        <f>I7</f>
        <v>#REF!</v>
      </c>
    </row>
    <row r="218" spans="6:8" x14ac:dyDescent="0.25">
      <c r="F218" s="78" t="s">
        <v>26</v>
      </c>
      <c r="G218" s="79"/>
      <c r="H218" s="81" t="e">
        <f>((((1+(G7/100)/12)^H217*(G7/100)/12)/((1+(G7/100)/12)^H217-1))*F12)</f>
        <v>#REF!</v>
      </c>
    </row>
  </sheetData>
  <mergeCells count="5">
    <mergeCell ref="E1:N1"/>
    <mergeCell ref="K6:N6"/>
    <mergeCell ref="C12:C23"/>
    <mergeCell ref="C24:C35"/>
    <mergeCell ref="C36:C47"/>
  </mergeCells>
  <conditionalFormatting sqref="G7 I7">
    <cfRule type="expression" dxfId="0" priority="1" stopIfTrue="1">
      <formula>G7=""</formula>
    </cfRule>
  </conditionalFormatting>
  <dataValidations count="2">
    <dataValidation type="list" allowBlank="1" showInputMessage="1" showErrorMessage="1" sqref="WVP983047 JD7 SZ7 ACV7 AMR7 AWN7 BGJ7 BQF7 CAB7 CJX7 CTT7 DDP7 DNL7 DXH7 EHD7 EQZ7 FAV7 FKR7 FUN7 GEJ7 GOF7 GYB7 HHX7 HRT7 IBP7 ILL7 IVH7 JFD7 JOZ7 JYV7 KIR7 KSN7 LCJ7 LMF7 LWB7 MFX7 MPT7 MZP7 NJL7 NTH7 ODD7 OMZ7 OWV7 PGR7 PQN7 QAJ7 QKF7 QUB7 RDX7 RNT7 RXP7 SHL7 SRH7 TBD7 TKZ7 TUV7 UER7 UON7 UYJ7 VIF7 VSB7 WBX7 WLT7 WVP7 G65543 JD65543 SZ65543 ACV65543 AMR65543 AWN65543 BGJ65543 BQF65543 CAB65543 CJX65543 CTT65543 DDP65543 DNL65543 DXH65543 EHD65543 EQZ65543 FAV65543 FKR65543 FUN65543 GEJ65543 GOF65543 GYB65543 HHX65543 HRT65543 IBP65543 ILL65543 IVH65543 JFD65543 JOZ65543 JYV65543 KIR65543 KSN65543 LCJ65543 LMF65543 LWB65543 MFX65543 MPT65543 MZP65543 NJL65543 NTH65543 ODD65543 OMZ65543 OWV65543 PGR65543 PQN65543 QAJ65543 QKF65543 QUB65543 RDX65543 RNT65543 RXP65543 SHL65543 SRH65543 TBD65543 TKZ65543 TUV65543 UER65543 UON65543 UYJ65543 VIF65543 VSB65543 WBX65543 WLT65543 WVP65543 G131079 JD131079 SZ131079 ACV131079 AMR131079 AWN131079 BGJ131079 BQF131079 CAB131079 CJX131079 CTT131079 DDP131079 DNL131079 DXH131079 EHD131079 EQZ131079 FAV131079 FKR131079 FUN131079 GEJ131079 GOF131079 GYB131079 HHX131079 HRT131079 IBP131079 ILL131079 IVH131079 JFD131079 JOZ131079 JYV131079 KIR131079 KSN131079 LCJ131079 LMF131079 LWB131079 MFX131079 MPT131079 MZP131079 NJL131079 NTH131079 ODD131079 OMZ131079 OWV131079 PGR131079 PQN131079 QAJ131079 QKF131079 QUB131079 RDX131079 RNT131079 RXP131079 SHL131079 SRH131079 TBD131079 TKZ131079 TUV131079 UER131079 UON131079 UYJ131079 VIF131079 VSB131079 WBX131079 WLT131079 WVP131079 G196615 JD196615 SZ196615 ACV196615 AMR196615 AWN196615 BGJ196615 BQF196615 CAB196615 CJX196615 CTT196615 DDP196615 DNL196615 DXH196615 EHD196615 EQZ196615 FAV196615 FKR196615 FUN196615 GEJ196615 GOF196615 GYB196615 HHX196615 HRT196615 IBP196615 ILL196615 IVH196615 JFD196615 JOZ196615 JYV196615 KIR196615 KSN196615 LCJ196615 LMF196615 LWB196615 MFX196615 MPT196615 MZP196615 NJL196615 NTH196615 ODD196615 OMZ196615 OWV196615 PGR196615 PQN196615 QAJ196615 QKF196615 QUB196615 RDX196615 RNT196615 RXP196615 SHL196615 SRH196615 TBD196615 TKZ196615 TUV196615 UER196615 UON196615 UYJ196615 VIF196615 VSB196615 WBX196615 WLT196615 WVP196615 G262151 JD262151 SZ262151 ACV262151 AMR262151 AWN262151 BGJ262151 BQF262151 CAB262151 CJX262151 CTT262151 DDP262151 DNL262151 DXH262151 EHD262151 EQZ262151 FAV262151 FKR262151 FUN262151 GEJ262151 GOF262151 GYB262151 HHX262151 HRT262151 IBP262151 ILL262151 IVH262151 JFD262151 JOZ262151 JYV262151 KIR262151 KSN262151 LCJ262151 LMF262151 LWB262151 MFX262151 MPT262151 MZP262151 NJL262151 NTH262151 ODD262151 OMZ262151 OWV262151 PGR262151 PQN262151 QAJ262151 QKF262151 QUB262151 RDX262151 RNT262151 RXP262151 SHL262151 SRH262151 TBD262151 TKZ262151 TUV262151 UER262151 UON262151 UYJ262151 VIF262151 VSB262151 WBX262151 WLT262151 WVP262151 G327687 JD327687 SZ327687 ACV327687 AMR327687 AWN327687 BGJ327687 BQF327687 CAB327687 CJX327687 CTT327687 DDP327687 DNL327687 DXH327687 EHD327687 EQZ327687 FAV327687 FKR327687 FUN327687 GEJ327687 GOF327687 GYB327687 HHX327687 HRT327687 IBP327687 ILL327687 IVH327687 JFD327687 JOZ327687 JYV327687 KIR327687 KSN327687 LCJ327687 LMF327687 LWB327687 MFX327687 MPT327687 MZP327687 NJL327687 NTH327687 ODD327687 OMZ327687 OWV327687 PGR327687 PQN327687 QAJ327687 QKF327687 QUB327687 RDX327687 RNT327687 RXP327687 SHL327687 SRH327687 TBD327687 TKZ327687 TUV327687 UER327687 UON327687 UYJ327687 VIF327687 VSB327687 WBX327687 WLT327687 WVP327687 G393223 JD393223 SZ393223 ACV393223 AMR393223 AWN393223 BGJ393223 BQF393223 CAB393223 CJX393223 CTT393223 DDP393223 DNL393223 DXH393223 EHD393223 EQZ393223 FAV393223 FKR393223 FUN393223 GEJ393223 GOF393223 GYB393223 HHX393223 HRT393223 IBP393223 ILL393223 IVH393223 JFD393223 JOZ393223 JYV393223 KIR393223 KSN393223 LCJ393223 LMF393223 LWB393223 MFX393223 MPT393223 MZP393223 NJL393223 NTH393223 ODD393223 OMZ393223 OWV393223 PGR393223 PQN393223 QAJ393223 QKF393223 QUB393223 RDX393223 RNT393223 RXP393223 SHL393223 SRH393223 TBD393223 TKZ393223 TUV393223 UER393223 UON393223 UYJ393223 VIF393223 VSB393223 WBX393223 WLT393223 WVP393223 G458759 JD458759 SZ458759 ACV458759 AMR458759 AWN458759 BGJ458759 BQF458759 CAB458759 CJX458759 CTT458759 DDP458759 DNL458759 DXH458759 EHD458759 EQZ458759 FAV458759 FKR458759 FUN458759 GEJ458759 GOF458759 GYB458759 HHX458759 HRT458759 IBP458759 ILL458759 IVH458759 JFD458759 JOZ458759 JYV458759 KIR458759 KSN458759 LCJ458759 LMF458759 LWB458759 MFX458759 MPT458759 MZP458759 NJL458759 NTH458759 ODD458759 OMZ458759 OWV458759 PGR458759 PQN458759 QAJ458759 QKF458759 QUB458759 RDX458759 RNT458759 RXP458759 SHL458759 SRH458759 TBD458759 TKZ458759 TUV458759 UER458759 UON458759 UYJ458759 VIF458759 VSB458759 WBX458759 WLT458759 WVP458759 G524295 JD524295 SZ524295 ACV524295 AMR524295 AWN524295 BGJ524295 BQF524295 CAB524295 CJX524295 CTT524295 DDP524295 DNL524295 DXH524295 EHD524295 EQZ524295 FAV524295 FKR524295 FUN524295 GEJ524295 GOF524295 GYB524295 HHX524295 HRT524295 IBP524295 ILL524295 IVH524295 JFD524295 JOZ524295 JYV524295 KIR524295 KSN524295 LCJ524295 LMF524295 LWB524295 MFX524295 MPT524295 MZP524295 NJL524295 NTH524295 ODD524295 OMZ524295 OWV524295 PGR524295 PQN524295 QAJ524295 QKF524295 QUB524295 RDX524295 RNT524295 RXP524295 SHL524295 SRH524295 TBD524295 TKZ524295 TUV524295 UER524295 UON524295 UYJ524295 VIF524295 VSB524295 WBX524295 WLT524295 WVP524295 G589831 JD589831 SZ589831 ACV589831 AMR589831 AWN589831 BGJ589831 BQF589831 CAB589831 CJX589831 CTT589831 DDP589831 DNL589831 DXH589831 EHD589831 EQZ589831 FAV589831 FKR589831 FUN589831 GEJ589831 GOF589831 GYB589831 HHX589831 HRT589831 IBP589831 ILL589831 IVH589831 JFD589831 JOZ589831 JYV589831 KIR589831 KSN589831 LCJ589831 LMF589831 LWB589831 MFX589831 MPT589831 MZP589831 NJL589831 NTH589831 ODD589831 OMZ589831 OWV589831 PGR589831 PQN589831 QAJ589831 QKF589831 QUB589831 RDX589831 RNT589831 RXP589831 SHL589831 SRH589831 TBD589831 TKZ589831 TUV589831 UER589831 UON589831 UYJ589831 VIF589831 VSB589831 WBX589831 WLT589831 WVP589831 G655367 JD655367 SZ655367 ACV655367 AMR655367 AWN655367 BGJ655367 BQF655367 CAB655367 CJX655367 CTT655367 DDP655367 DNL655367 DXH655367 EHD655367 EQZ655367 FAV655367 FKR655367 FUN655367 GEJ655367 GOF655367 GYB655367 HHX655367 HRT655367 IBP655367 ILL655367 IVH655367 JFD655367 JOZ655367 JYV655367 KIR655367 KSN655367 LCJ655367 LMF655367 LWB655367 MFX655367 MPT655367 MZP655367 NJL655367 NTH655367 ODD655367 OMZ655367 OWV655367 PGR655367 PQN655367 QAJ655367 QKF655367 QUB655367 RDX655367 RNT655367 RXP655367 SHL655367 SRH655367 TBD655367 TKZ655367 TUV655367 UER655367 UON655367 UYJ655367 VIF655367 VSB655367 WBX655367 WLT655367 WVP655367 G720903 JD720903 SZ720903 ACV720903 AMR720903 AWN720903 BGJ720903 BQF720903 CAB720903 CJX720903 CTT720903 DDP720903 DNL720903 DXH720903 EHD720903 EQZ720903 FAV720903 FKR720903 FUN720903 GEJ720903 GOF720903 GYB720903 HHX720903 HRT720903 IBP720903 ILL720903 IVH720903 JFD720903 JOZ720903 JYV720903 KIR720903 KSN720903 LCJ720903 LMF720903 LWB720903 MFX720903 MPT720903 MZP720903 NJL720903 NTH720903 ODD720903 OMZ720903 OWV720903 PGR720903 PQN720903 QAJ720903 QKF720903 QUB720903 RDX720903 RNT720903 RXP720903 SHL720903 SRH720903 TBD720903 TKZ720903 TUV720903 UER720903 UON720903 UYJ720903 VIF720903 VSB720903 WBX720903 WLT720903 WVP720903 G786439 JD786439 SZ786439 ACV786439 AMR786439 AWN786439 BGJ786439 BQF786439 CAB786439 CJX786439 CTT786439 DDP786439 DNL786439 DXH786439 EHD786439 EQZ786439 FAV786439 FKR786439 FUN786439 GEJ786439 GOF786439 GYB786439 HHX786439 HRT786439 IBP786439 ILL786439 IVH786439 JFD786439 JOZ786439 JYV786439 KIR786439 KSN786439 LCJ786439 LMF786439 LWB786439 MFX786439 MPT786439 MZP786439 NJL786439 NTH786439 ODD786439 OMZ786439 OWV786439 PGR786439 PQN786439 QAJ786439 QKF786439 QUB786439 RDX786439 RNT786439 RXP786439 SHL786439 SRH786439 TBD786439 TKZ786439 TUV786439 UER786439 UON786439 UYJ786439 VIF786439 VSB786439 WBX786439 WLT786439 WVP786439 G851975 JD851975 SZ851975 ACV851975 AMR851975 AWN851975 BGJ851975 BQF851975 CAB851975 CJX851975 CTT851975 DDP851975 DNL851975 DXH851975 EHD851975 EQZ851975 FAV851975 FKR851975 FUN851975 GEJ851975 GOF851975 GYB851975 HHX851975 HRT851975 IBP851975 ILL851975 IVH851975 JFD851975 JOZ851975 JYV851975 KIR851975 KSN851975 LCJ851975 LMF851975 LWB851975 MFX851975 MPT851975 MZP851975 NJL851975 NTH851975 ODD851975 OMZ851975 OWV851975 PGR851975 PQN851975 QAJ851975 QKF851975 QUB851975 RDX851975 RNT851975 RXP851975 SHL851975 SRH851975 TBD851975 TKZ851975 TUV851975 UER851975 UON851975 UYJ851975 VIF851975 VSB851975 WBX851975 WLT851975 WVP851975 G917511 JD917511 SZ917511 ACV917511 AMR917511 AWN917511 BGJ917511 BQF917511 CAB917511 CJX917511 CTT917511 DDP917511 DNL917511 DXH917511 EHD917511 EQZ917511 FAV917511 FKR917511 FUN917511 GEJ917511 GOF917511 GYB917511 HHX917511 HRT917511 IBP917511 ILL917511 IVH917511 JFD917511 JOZ917511 JYV917511 KIR917511 KSN917511 LCJ917511 LMF917511 LWB917511 MFX917511 MPT917511 MZP917511 NJL917511 NTH917511 ODD917511 OMZ917511 OWV917511 PGR917511 PQN917511 QAJ917511 QKF917511 QUB917511 RDX917511 RNT917511 RXP917511 SHL917511 SRH917511 TBD917511 TKZ917511 TUV917511 UER917511 UON917511 UYJ917511 VIF917511 VSB917511 WBX917511 WLT917511 WVP917511 G983047 JD983047 SZ983047 ACV983047 AMR983047 AWN983047 BGJ983047 BQF983047 CAB983047 CJX983047 CTT983047 DDP983047 DNL983047 DXH983047 EHD983047 EQZ983047 FAV983047 FKR983047 FUN983047 GEJ983047 GOF983047 GYB983047 HHX983047 HRT983047 IBP983047 ILL983047 IVH983047 JFD983047 JOZ983047 JYV983047 KIR983047 KSN983047 LCJ983047 LMF983047 LWB983047 MFX983047 MPT983047 MZP983047 NJL983047 NTH983047 ODD983047 OMZ983047 OWV983047 PGR983047 PQN983047 QAJ983047 QKF983047 QUB983047 RDX983047 RNT983047 RXP983047 SHL983047 SRH983047 TBD983047 TKZ983047 TUV983047 UER983047 UON983047 UYJ983047 VIF983047 VSB983047 WBX983047 WLT983047" xr:uid="{00000000-0002-0000-0500-000000000000}">
      <formula1>$E$130:$E$143</formula1>
    </dataValidation>
    <dataValidation type="list" allowBlank="1" showInputMessage="1" showErrorMessage="1" sqref="WVR983047 JF7 TB7 ACX7 AMT7 AWP7 BGL7 BQH7 CAD7 CJZ7 CTV7 DDR7 DNN7 DXJ7 EHF7 ERB7 FAX7 FKT7 FUP7 GEL7 GOH7 GYD7 HHZ7 HRV7 IBR7 ILN7 IVJ7 JFF7 JPB7 JYX7 KIT7 KSP7 LCL7 LMH7 LWD7 MFZ7 MPV7 MZR7 NJN7 NTJ7 ODF7 ONB7 OWX7 PGT7 PQP7 QAL7 QKH7 QUD7 RDZ7 RNV7 RXR7 SHN7 SRJ7 TBF7 TLB7 TUX7 UET7 UOP7 UYL7 VIH7 VSD7 WBZ7 WLV7 WVR7 I65543 JF65543 TB65543 ACX65543 AMT65543 AWP65543 BGL65543 BQH65543 CAD65543 CJZ65543 CTV65543 DDR65543 DNN65543 DXJ65543 EHF65543 ERB65543 FAX65543 FKT65543 FUP65543 GEL65543 GOH65543 GYD65543 HHZ65543 HRV65543 IBR65543 ILN65543 IVJ65543 JFF65543 JPB65543 JYX65543 KIT65543 KSP65543 LCL65543 LMH65543 LWD65543 MFZ65543 MPV65543 MZR65543 NJN65543 NTJ65543 ODF65543 ONB65543 OWX65543 PGT65543 PQP65543 QAL65543 QKH65543 QUD65543 RDZ65543 RNV65543 RXR65543 SHN65543 SRJ65543 TBF65543 TLB65543 TUX65543 UET65543 UOP65543 UYL65543 VIH65543 VSD65543 WBZ65543 WLV65543 WVR65543 I131079 JF131079 TB131079 ACX131079 AMT131079 AWP131079 BGL131079 BQH131079 CAD131079 CJZ131079 CTV131079 DDR131079 DNN131079 DXJ131079 EHF131079 ERB131079 FAX131079 FKT131079 FUP131079 GEL131079 GOH131079 GYD131079 HHZ131079 HRV131079 IBR131079 ILN131079 IVJ131079 JFF131079 JPB131079 JYX131079 KIT131079 KSP131079 LCL131079 LMH131079 LWD131079 MFZ131079 MPV131079 MZR131079 NJN131079 NTJ131079 ODF131079 ONB131079 OWX131079 PGT131079 PQP131079 QAL131079 QKH131079 QUD131079 RDZ131079 RNV131079 RXR131079 SHN131079 SRJ131079 TBF131079 TLB131079 TUX131079 UET131079 UOP131079 UYL131079 VIH131079 VSD131079 WBZ131079 WLV131079 WVR131079 I196615 JF196615 TB196615 ACX196615 AMT196615 AWP196615 BGL196615 BQH196615 CAD196615 CJZ196615 CTV196615 DDR196615 DNN196615 DXJ196615 EHF196615 ERB196615 FAX196615 FKT196615 FUP196615 GEL196615 GOH196615 GYD196615 HHZ196615 HRV196615 IBR196615 ILN196615 IVJ196615 JFF196615 JPB196615 JYX196615 KIT196615 KSP196615 LCL196615 LMH196615 LWD196615 MFZ196615 MPV196615 MZR196615 NJN196615 NTJ196615 ODF196615 ONB196615 OWX196615 PGT196615 PQP196615 QAL196615 QKH196615 QUD196615 RDZ196615 RNV196615 RXR196615 SHN196615 SRJ196615 TBF196615 TLB196615 TUX196615 UET196615 UOP196615 UYL196615 VIH196615 VSD196615 WBZ196615 WLV196615 WVR196615 I262151 JF262151 TB262151 ACX262151 AMT262151 AWP262151 BGL262151 BQH262151 CAD262151 CJZ262151 CTV262151 DDR262151 DNN262151 DXJ262151 EHF262151 ERB262151 FAX262151 FKT262151 FUP262151 GEL262151 GOH262151 GYD262151 HHZ262151 HRV262151 IBR262151 ILN262151 IVJ262151 JFF262151 JPB262151 JYX262151 KIT262151 KSP262151 LCL262151 LMH262151 LWD262151 MFZ262151 MPV262151 MZR262151 NJN262151 NTJ262151 ODF262151 ONB262151 OWX262151 PGT262151 PQP262151 QAL262151 QKH262151 QUD262151 RDZ262151 RNV262151 RXR262151 SHN262151 SRJ262151 TBF262151 TLB262151 TUX262151 UET262151 UOP262151 UYL262151 VIH262151 VSD262151 WBZ262151 WLV262151 WVR262151 I327687 JF327687 TB327687 ACX327687 AMT327687 AWP327687 BGL327687 BQH327687 CAD327687 CJZ327687 CTV327687 DDR327687 DNN327687 DXJ327687 EHF327687 ERB327687 FAX327687 FKT327687 FUP327687 GEL327687 GOH327687 GYD327687 HHZ327687 HRV327687 IBR327687 ILN327687 IVJ327687 JFF327687 JPB327687 JYX327687 KIT327687 KSP327687 LCL327687 LMH327687 LWD327687 MFZ327687 MPV327687 MZR327687 NJN327687 NTJ327687 ODF327687 ONB327687 OWX327687 PGT327687 PQP327687 QAL327687 QKH327687 QUD327687 RDZ327687 RNV327687 RXR327687 SHN327687 SRJ327687 TBF327687 TLB327687 TUX327687 UET327687 UOP327687 UYL327687 VIH327687 VSD327687 WBZ327687 WLV327687 WVR327687 I393223 JF393223 TB393223 ACX393223 AMT393223 AWP393223 BGL393223 BQH393223 CAD393223 CJZ393223 CTV393223 DDR393223 DNN393223 DXJ393223 EHF393223 ERB393223 FAX393223 FKT393223 FUP393223 GEL393223 GOH393223 GYD393223 HHZ393223 HRV393223 IBR393223 ILN393223 IVJ393223 JFF393223 JPB393223 JYX393223 KIT393223 KSP393223 LCL393223 LMH393223 LWD393223 MFZ393223 MPV393223 MZR393223 NJN393223 NTJ393223 ODF393223 ONB393223 OWX393223 PGT393223 PQP393223 QAL393223 QKH393223 QUD393223 RDZ393223 RNV393223 RXR393223 SHN393223 SRJ393223 TBF393223 TLB393223 TUX393223 UET393223 UOP393223 UYL393223 VIH393223 VSD393223 WBZ393223 WLV393223 WVR393223 I458759 JF458759 TB458759 ACX458759 AMT458759 AWP458759 BGL458759 BQH458759 CAD458759 CJZ458759 CTV458759 DDR458759 DNN458759 DXJ458759 EHF458759 ERB458759 FAX458759 FKT458759 FUP458759 GEL458759 GOH458759 GYD458759 HHZ458759 HRV458759 IBR458759 ILN458759 IVJ458759 JFF458759 JPB458759 JYX458759 KIT458759 KSP458759 LCL458759 LMH458759 LWD458759 MFZ458759 MPV458759 MZR458759 NJN458759 NTJ458759 ODF458759 ONB458759 OWX458759 PGT458759 PQP458759 QAL458759 QKH458759 QUD458759 RDZ458759 RNV458759 RXR458759 SHN458759 SRJ458759 TBF458759 TLB458759 TUX458759 UET458759 UOP458759 UYL458759 VIH458759 VSD458759 WBZ458759 WLV458759 WVR458759 I524295 JF524295 TB524295 ACX524295 AMT524295 AWP524295 BGL524295 BQH524295 CAD524295 CJZ524295 CTV524295 DDR524295 DNN524295 DXJ524295 EHF524295 ERB524295 FAX524295 FKT524295 FUP524295 GEL524295 GOH524295 GYD524295 HHZ524295 HRV524295 IBR524295 ILN524295 IVJ524295 JFF524295 JPB524295 JYX524295 KIT524295 KSP524295 LCL524295 LMH524295 LWD524295 MFZ524295 MPV524295 MZR524295 NJN524295 NTJ524295 ODF524295 ONB524295 OWX524295 PGT524295 PQP524295 QAL524295 QKH524295 QUD524295 RDZ524295 RNV524295 RXR524295 SHN524295 SRJ524295 TBF524295 TLB524295 TUX524295 UET524295 UOP524295 UYL524295 VIH524295 VSD524295 WBZ524295 WLV524295 WVR524295 I589831 JF589831 TB589831 ACX589831 AMT589831 AWP589831 BGL589831 BQH589831 CAD589831 CJZ589831 CTV589831 DDR589831 DNN589831 DXJ589831 EHF589831 ERB589831 FAX589831 FKT589831 FUP589831 GEL589831 GOH589831 GYD589831 HHZ589831 HRV589831 IBR589831 ILN589831 IVJ589831 JFF589831 JPB589831 JYX589831 KIT589831 KSP589831 LCL589831 LMH589831 LWD589831 MFZ589831 MPV589831 MZR589831 NJN589831 NTJ589831 ODF589831 ONB589831 OWX589831 PGT589831 PQP589831 QAL589831 QKH589831 QUD589831 RDZ589831 RNV589831 RXR589831 SHN589831 SRJ589831 TBF589831 TLB589831 TUX589831 UET589831 UOP589831 UYL589831 VIH589831 VSD589831 WBZ589831 WLV589831 WVR589831 I655367 JF655367 TB655367 ACX655367 AMT655367 AWP655367 BGL655367 BQH655367 CAD655367 CJZ655367 CTV655367 DDR655367 DNN655367 DXJ655367 EHF655367 ERB655367 FAX655367 FKT655367 FUP655367 GEL655367 GOH655367 GYD655367 HHZ655367 HRV655367 IBR655367 ILN655367 IVJ655367 JFF655367 JPB655367 JYX655367 KIT655367 KSP655367 LCL655367 LMH655367 LWD655367 MFZ655367 MPV655367 MZR655367 NJN655367 NTJ655367 ODF655367 ONB655367 OWX655367 PGT655367 PQP655367 QAL655367 QKH655367 QUD655367 RDZ655367 RNV655367 RXR655367 SHN655367 SRJ655367 TBF655367 TLB655367 TUX655367 UET655367 UOP655367 UYL655367 VIH655367 VSD655367 WBZ655367 WLV655367 WVR655367 I720903 JF720903 TB720903 ACX720903 AMT720903 AWP720903 BGL720903 BQH720903 CAD720903 CJZ720903 CTV720903 DDR720903 DNN720903 DXJ720903 EHF720903 ERB720903 FAX720903 FKT720903 FUP720903 GEL720903 GOH720903 GYD720903 HHZ720903 HRV720903 IBR720903 ILN720903 IVJ720903 JFF720903 JPB720903 JYX720903 KIT720903 KSP720903 LCL720903 LMH720903 LWD720903 MFZ720903 MPV720903 MZR720903 NJN720903 NTJ720903 ODF720903 ONB720903 OWX720903 PGT720903 PQP720903 QAL720903 QKH720903 QUD720903 RDZ720903 RNV720903 RXR720903 SHN720903 SRJ720903 TBF720903 TLB720903 TUX720903 UET720903 UOP720903 UYL720903 VIH720903 VSD720903 WBZ720903 WLV720903 WVR720903 I786439 JF786439 TB786439 ACX786439 AMT786439 AWP786439 BGL786439 BQH786439 CAD786439 CJZ786439 CTV786439 DDR786439 DNN786439 DXJ786439 EHF786439 ERB786439 FAX786439 FKT786439 FUP786439 GEL786439 GOH786439 GYD786439 HHZ786439 HRV786439 IBR786439 ILN786439 IVJ786439 JFF786439 JPB786439 JYX786439 KIT786439 KSP786439 LCL786439 LMH786439 LWD786439 MFZ786439 MPV786439 MZR786439 NJN786439 NTJ786439 ODF786439 ONB786439 OWX786439 PGT786439 PQP786439 QAL786439 QKH786439 QUD786439 RDZ786439 RNV786439 RXR786439 SHN786439 SRJ786439 TBF786439 TLB786439 TUX786439 UET786439 UOP786439 UYL786439 VIH786439 VSD786439 WBZ786439 WLV786439 WVR786439 I851975 JF851975 TB851975 ACX851975 AMT851975 AWP851975 BGL851975 BQH851975 CAD851975 CJZ851975 CTV851975 DDR851975 DNN851975 DXJ851975 EHF851975 ERB851975 FAX851975 FKT851975 FUP851975 GEL851975 GOH851975 GYD851975 HHZ851975 HRV851975 IBR851975 ILN851975 IVJ851975 JFF851975 JPB851975 JYX851975 KIT851975 KSP851975 LCL851975 LMH851975 LWD851975 MFZ851975 MPV851975 MZR851975 NJN851975 NTJ851975 ODF851975 ONB851975 OWX851975 PGT851975 PQP851975 QAL851975 QKH851975 QUD851975 RDZ851975 RNV851975 RXR851975 SHN851975 SRJ851975 TBF851975 TLB851975 TUX851975 UET851975 UOP851975 UYL851975 VIH851975 VSD851975 WBZ851975 WLV851975 WVR851975 I917511 JF917511 TB917511 ACX917511 AMT917511 AWP917511 BGL917511 BQH917511 CAD917511 CJZ917511 CTV917511 DDR917511 DNN917511 DXJ917511 EHF917511 ERB917511 FAX917511 FKT917511 FUP917511 GEL917511 GOH917511 GYD917511 HHZ917511 HRV917511 IBR917511 ILN917511 IVJ917511 JFF917511 JPB917511 JYX917511 KIT917511 KSP917511 LCL917511 LMH917511 LWD917511 MFZ917511 MPV917511 MZR917511 NJN917511 NTJ917511 ODF917511 ONB917511 OWX917511 PGT917511 PQP917511 QAL917511 QKH917511 QUD917511 RDZ917511 RNV917511 RXR917511 SHN917511 SRJ917511 TBF917511 TLB917511 TUX917511 UET917511 UOP917511 UYL917511 VIH917511 VSD917511 WBZ917511 WLV917511 WVR917511 I983047 JF983047 TB983047 ACX983047 AMT983047 AWP983047 BGL983047 BQH983047 CAD983047 CJZ983047 CTV983047 DDR983047 DNN983047 DXJ983047 EHF983047 ERB983047 FAX983047 FKT983047 FUP983047 GEL983047 GOH983047 GYD983047 HHZ983047 HRV983047 IBR983047 ILN983047 IVJ983047 JFF983047 JPB983047 JYX983047 KIT983047 KSP983047 LCL983047 LMH983047 LWD983047 MFZ983047 MPV983047 MZR983047 NJN983047 NTJ983047 ODF983047 ONB983047 OWX983047 PGT983047 PQP983047 QAL983047 QKH983047 QUD983047 RDZ983047 RNV983047 RXR983047 SHN983047 SRJ983047 TBF983047 TLB983047 TUX983047 UET983047 UOP983047 UYL983047 VIH983047 VSD983047 WBZ983047 WLV983047" xr:uid="{00000000-0002-0000-0500-000001000000}">
      <formula1>$J$130:$J$166</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FIAGRO 1.2</vt:lpstr>
      <vt:lpstr>Cronograma</vt:lpstr>
      <vt:lpstr>Anexo 1</vt:lpstr>
      <vt:lpstr>Anexo 2</vt:lpstr>
      <vt:lpstr>Hoja1</vt:lpstr>
      <vt:lpstr>crédito</vt:lpstr>
    </vt:vector>
  </TitlesOfParts>
  <Company>DAI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Rolando Mora</dc:creator>
  <cp:lastModifiedBy>Usuario</cp:lastModifiedBy>
  <cp:lastPrinted>2020-02-17T14:25:58Z</cp:lastPrinted>
  <dcterms:created xsi:type="dcterms:W3CDTF">2017-01-31T18:49:26Z</dcterms:created>
  <dcterms:modified xsi:type="dcterms:W3CDTF">2020-02-17T14:54:07Z</dcterms:modified>
</cp:coreProperties>
</file>