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C:\Users\Usuario\Documents\HGA\2020\FIAGRO\"/>
    </mc:Choice>
  </mc:AlternateContent>
  <xr:revisionPtr revIDLastSave="0" documentId="13_ncr:1_{BE05D2E2-91D9-4F99-84B5-EC41F6D4BC40}" xr6:coauthVersionLast="36" xr6:coauthVersionMax="36" xr10:uidLastSave="{00000000-0000-0000-0000-000000000000}"/>
  <bookViews>
    <workbookView xWindow="120" yWindow="720" windowWidth="11880" windowHeight="4290" xr2:uid="{00000000-000D-0000-FFFF-FFFF00000000}"/>
  </bookViews>
  <sheets>
    <sheet name="FIAGRO 1.2" sheetId="1" r:id="rId1"/>
    <sheet name="Cronograma" sheetId="7" r:id="rId2"/>
    <sheet name="Anexo 1" sheetId="9" r:id="rId3"/>
    <sheet name="Anexo 2" sheetId="8" r:id="rId4"/>
    <sheet name="Hoja1" sheetId="2" state="hidden" r:id="rId5"/>
    <sheet name="crédito" sheetId="5" state="hidden" r:id="rId6"/>
  </sheets>
  <externalReferences>
    <externalReference r:id="rId7"/>
  </externalReferences>
  <calcPr calcId="191029"/>
</workbook>
</file>

<file path=xl/calcChain.xml><?xml version="1.0" encoding="utf-8"?>
<calcChain xmlns="http://schemas.openxmlformats.org/spreadsheetml/2006/main">
  <c r="H67" i="1" l="1"/>
  <c r="H112" i="1" l="1"/>
  <c r="J112" i="1"/>
  <c r="H92" i="1"/>
  <c r="I92" i="1"/>
  <c r="J92" i="1"/>
  <c r="H89" i="1"/>
  <c r="I89" i="1"/>
  <c r="J89" i="1"/>
  <c r="G114" i="1"/>
  <c r="G113" i="1"/>
  <c r="I113" i="1" s="1"/>
  <c r="I112" i="1" s="1"/>
  <c r="G111" i="1"/>
  <c r="G110" i="1"/>
  <c r="I110" i="1" s="1"/>
  <c r="I109" i="1" s="1"/>
  <c r="J109" i="1"/>
  <c r="H109" i="1"/>
  <c r="G108" i="1"/>
  <c r="G107" i="1"/>
  <c r="J106" i="1"/>
  <c r="I106" i="1"/>
  <c r="G106" i="1" l="1"/>
  <c r="H106" i="1"/>
  <c r="G109" i="1"/>
  <c r="G112" i="1"/>
  <c r="G87" i="1"/>
  <c r="H102" i="1" l="1"/>
  <c r="I102" i="1"/>
  <c r="H98" i="1"/>
  <c r="G94" i="1"/>
  <c r="G105" i="1" l="1"/>
  <c r="G104" i="1"/>
  <c r="G103" i="1"/>
  <c r="G101" i="1"/>
  <c r="G100" i="1"/>
  <c r="G99" i="1"/>
  <c r="I98" i="1" s="1"/>
  <c r="G97" i="1"/>
  <c r="I95" i="1" s="1"/>
  <c r="G96" i="1"/>
  <c r="H95" i="1" s="1"/>
  <c r="G93" i="1"/>
  <c r="G92" i="1" s="1"/>
  <c r="I83" i="1"/>
  <c r="G88" i="1"/>
  <c r="G90" i="1"/>
  <c r="G91" i="1"/>
  <c r="G86" i="1"/>
  <c r="G89" i="1" l="1"/>
  <c r="J85" i="1"/>
  <c r="I85" i="1"/>
  <c r="I115" i="1" s="1"/>
  <c r="G85" i="1"/>
  <c r="H85" i="1"/>
  <c r="H115" i="1" s="1"/>
  <c r="G95" i="1"/>
  <c r="G98" i="1"/>
  <c r="G102" i="1"/>
  <c r="J95" i="1"/>
  <c r="J98" i="1"/>
  <c r="J102" i="1"/>
  <c r="G115" i="1" l="1"/>
  <c r="B66" i="1" s="1"/>
  <c r="J115" i="1"/>
  <c r="S7" i="5"/>
  <c r="G7" i="5"/>
  <c r="I7" i="5"/>
  <c r="H217" i="5" s="1"/>
  <c r="G9" i="5"/>
  <c r="F12" i="5" s="1"/>
  <c r="E12" i="5"/>
  <c r="I116" i="1" l="1"/>
  <c r="R7" i="5"/>
  <c r="R14" i="5" s="1"/>
  <c r="T7" i="5"/>
  <c r="H12" i="5"/>
  <c r="I48" i="5"/>
  <c r="H48" i="5"/>
  <c r="C48" i="5"/>
  <c r="H218" i="5"/>
  <c r="I12" i="5" s="1"/>
  <c r="I13" i="5" s="1"/>
  <c r="D13" i="5"/>
  <c r="D14" i="5" s="1"/>
  <c r="G48" i="5"/>
  <c r="F48" i="5"/>
  <c r="T14" i="5" l="1"/>
  <c r="R15" i="5" s="1"/>
  <c r="T15" i="5" s="1"/>
  <c r="S9" i="5"/>
  <c r="S10" i="5" s="1"/>
  <c r="S11" i="5" s="1"/>
  <c r="S14" i="5" s="1"/>
  <c r="S15" i="5" s="1"/>
  <c r="E14" i="5"/>
  <c r="D15" i="5"/>
  <c r="I14" i="5"/>
  <c r="G12" i="5"/>
  <c r="E13" i="5"/>
  <c r="U14" i="5" l="1"/>
  <c r="E15" i="5"/>
  <c r="D16" i="5"/>
  <c r="I15" i="5"/>
  <c r="I16" i="5" s="1"/>
  <c r="F13" i="5"/>
  <c r="I17" i="5" l="1"/>
  <c r="E16" i="5"/>
  <c r="D17" i="5"/>
  <c r="H13" i="5"/>
  <c r="R16" i="5" l="1"/>
  <c r="T16" i="5" s="1"/>
  <c r="I18" i="5"/>
  <c r="E17" i="5"/>
  <c r="D18" i="5"/>
  <c r="G13" i="5"/>
  <c r="R17" i="5" l="1"/>
  <c r="T17" i="5" s="1"/>
  <c r="I19" i="5"/>
  <c r="E18" i="5"/>
  <c r="D19" i="5"/>
  <c r="F14" i="5"/>
  <c r="R18" i="5" l="1"/>
  <c r="T18" i="5" s="1"/>
  <c r="E19" i="5"/>
  <c r="D20" i="5"/>
  <c r="I20" i="5"/>
  <c r="H14" i="5"/>
  <c r="R19" i="5" l="1"/>
  <c r="T19" i="5" s="1"/>
  <c r="I21" i="5"/>
  <c r="E20" i="5"/>
  <c r="D21" i="5"/>
  <c r="G14" i="5"/>
  <c r="R20" i="5" l="1"/>
  <c r="T20" i="5" s="1"/>
  <c r="E21" i="5"/>
  <c r="D22" i="5"/>
  <c r="I22" i="5"/>
  <c r="F15" i="5"/>
  <c r="H15" i="5" l="1"/>
  <c r="I23" i="5"/>
  <c r="E22" i="5"/>
  <c r="D23" i="5"/>
  <c r="J116" i="1" l="1"/>
  <c r="I117" i="1" s="1"/>
  <c r="B68" i="1"/>
  <c r="R21" i="5"/>
  <c r="T21" i="5" s="1"/>
  <c r="G15" i="5"/>
  <c r="E23" i="5"/>
  <c r="D24" i="5"/>
  <c r="I24" i="5"/>
  <c r="F16" i="5" l="1"/>
  <c r="H16" i="5" s="1"/>
  <c r="E24" i="5"/>
  <c r="D25" i="5"/>
  <c r="I25" i="5"/>
  <c r="R22" i="5" l="1"/>
  <c r="T22" i="5" s="1"/>
  <c r="I26" i="5"/>
  <c r="G16" i="5"/>
  <c r="E25" i="5"/>
  <c r="D26" i="5"/>
  <c r="I27" i="5" l="1"/>
  <c r="F17" i="5"/>
  <c r="E26" i="5"/>
  <c r="D27" i="5"/>
  <c r="R23" i="5" l="1"/>
  <c r="T23" i="5" s="1"/>
  <c r="H17" i="5"/>
  <c r="E27" i="5"/>
  <c r="D28" i="5"/>
  <c r="I28" i="5"/>
  <c r="E28" i="5" l="1"/>
  <c r="D29" i="5"/>
  <c r="I29" i="5"/>
  <c r="G17" i="5"/>
  <c r="R24" i="5" l="1"/>
  <c r="T24" i="5" s="1"/>
  <c r="F18" i="5"/>
  <c r="I30" i="5"/>
  <c r="E29" i="5"/>
  <c r="D30" i="5"/>
  <c r="R25" i="5" l="1"/>
  <c r="T25" i="5" s="1"/>
  <c r="I31" i="5"/>
  <c r="E30" i="5"/>
  <c r="D31" i="5"/>
  <c r="H18" i="5"/>
  <c r="R26" i="5" l="1"/>
  <c r="T26" i="5" s="1"/>
  <c r="G18" i="5"/>
  <c r="E31" i="5"/>
  <c r="D32" i="5"/>
  <c r="I32" i="5"/>
  <c r="R27" i="5" l="1"/>
  <c r="T27" i="5" s="1"/>
  <c r="F19" i="5"/>
  <c r="E32" i="5"/>
  <c r="D33" i="5"/>
  <c r="I33" i="5"/>
  <c r="R28" i="5" l="1"/>
  <c r="T28" i="5" s="1"/>
  <c r="I34" i="5"/>
  <c r="E33" i="5"/>
  <c r="D34" i="5"/>
  <c r="H19" i="5"/>
  <c r="R29" i="5" l="1"/>
  <c r="T29" i="5" s="1"/>
  <c r="I35" i="5"/>
  <c r="I36" i="5" s="1"/>
  <c r="E34" i="5"/>
  <c r="D35" i="5"/>
  <c r="G19" i="5"/>
  <c r="R30" i="5" l="1"/>
  <c r="T30" i="5" s="1"/>
  <c r="E35" i="5"/>
  <c r="D36" i="5"/>
  <c r="I37" i="5"/>
  <c r="F20" i="5"/>
  <c r="R31" i="5" l="1"/>
  <c r="T31" i="5" s="1"/>
  <c r="I38" i="5"/>
  <c r="E36" i="5"/>
  <c r="D37" i="5"/>
  <c r="H20" i="5"/>
  <c r="R32" i="5" l="1"/>
  <c r="T32" i="5" s="1"/>
  <c r="E37" i="5"/>
  <c r="D38" i="5"/>
  <c r="I39" i="5"/>
  <c r="G20" i="5"/>
  <c r="R33" i="5" l="1"/>
  <c r="T33" i="5" s="1"/>
  <c r="I40" i="5"/>
  <c r="E38" i="5"/>
  <c r="D39" i="5"/>
  <c r="F21" i="5"/>
  <c r="R34" i="5" l="1"/>
  <c r="T34" i="5" s="1"/>
  <c r="E39" i="5"/>
  <c r="D40" i="5"/>
  <c r="I41" i="5"/>
  <c r="H21" i="5"/>
  <c r="R35" i="5" l="1"/>
  <c r="T35" i="5" s="1"/>
  <c r="G21" i="5"/>
  <c r="E40" i="5"/>
  <c r="D41" i="5"/>
  <c r="I42" i="5"/>
  <c r="R36" i="5" l="1"/>
  <c r="T36" i="5" s="1"/>
  <c r="F22" i="5"/>
  <c r="H22" i="5" s="1"/>
  <c r="I43" i="5"/>
  <c r="E41" i="5"/>
  <c r="D42" i="5"/>
  <c r="R37" i="5" l="1"/>
  <c r="T37" i="5" s="1"/>
  <c r="G22" i="5"/>
  <c r="I44" i="5"/>
  <c r="E42" i="5"/>
  <c r="D43" i="5"/>
  <c r="R38" i="5" l="1"/>
  <c r="T38" i="5" s="1"/>
  <c r="F23" i="5"/>
  <c r="H23" i="5" s="1"/>
  <c r="G23" i="5" s="1"/>
  <c r="F24" i="5" s="1"/>
  <c r="H24" i="5" s="1"/>
  <c r="G24" i="5" s="1"/>
  <c r="F25" i="5" s="1"/>
  <c r="H25" i="5" s="1"/>
  <c r="G25" i="5" s="1"/>
  <c r="F26" i="5" s="1"/>
  <c r="E43" i="5"/>
  <c r="D44" i="5"/>
  <c r="I45" i="5"/>
  <c r="R39" i="5" l="1"/>
  <c r="T39" i="5" s="1"/>
  <c r="I46" i="5"/>
  <c r="E44" i="5"/>
  <c r="D45" i="5"/>
  <c r="H26" i="5"/>
  <c r="G26" i="5" s="1"/>
  <c r="F27" i="5" s="1"/>
  <c r="R40" i="5" l="1"/>
  <c r="T40" i="5" s="1"/>
  <c r="I47" i="5"/>
  <c r="E45" i="5"/>
  <c r="D46" i="5"/>
  <c r="H27" i="5"/>
  <c r="G27" i="5" s="1"/>
  <c r="F28" i="5" s="1"/>
  <c r="R41" i="5" l="1"/>
  <c r="T41" i="5" s="1"/>
  <c r="I49" i="5"/>
  <c r="M9" i="5" s="1"/>
  <c r="M11" i="5" s="1"/>
  <c r="E46" i="5"/>
  <c r="D47" i="5"/>
  <c r="E47" i="5" s="1"/>
  <c r="H28" i="5"/>
  <c r="G28" i="5" s="1"/>
  <c r="F29" i="5" s="1"/>
  <c r="R42" i="5" l="1"/>
  <c r="T42" i="5" s="1"/>
  <c r="H29" i="5"/>
  <c r="G29" i="5" s="1"/>
  <c r="F30" i="5" s="1"/>
  <c r="R43" i="5" l="1"/>
  <c r="T43" i="5" s="1"/>
  <c r="H30" i="5"/>
  <c r="G30" i="5" s="1"/>
  <c r="F31" i="5" s="1"/>
  <c r="R44" i="5" l="1"/>
  <c r="T44" i="5" s="1"/>
  <c r="H31" i="5"/>
  <c r="G31" i="5" s="1"/>
  <c r="F32" i="5" s="1"/>
  <c r="R45" i="5" l="1"/>
  <c r="T45" i="5" s="1"/>
  <c r="H32" i="5"/>
  <c r="G32" i="5" s="1"/>
  <c r="F33" i="5" s="1"/>
  <c r="R46" i="5" l="1"/>
  <c r="T46" i="5" s="1"/>
  <c r="H33" i="5"/>
  <c r="G33" i="5" s="1"/>
  <c r="F34" i="5" s="1"/>
  <c r="R47" i="5" l="1"/>
  <c r="T47" i="5" s="1"/>
  <c r="H34" i="5"/>
  <c r="G34" i="5" s="1"/>
  <c r="F35" i="5" s="1"/>
  <c r="R48" i="5" l="1"/>
  <c r="T48" i="5" s="1"/>
  <c r="H35" i="5"/>
  <c r="G35" i="5" s="1"/>
  <c r="R49" i="5" l="1"/>
  <c r="T49" i="5" s="1"/>
  <c r="F36" i="5"/>
  <c r="T50" i="5" l="1"/>
  <c r="H36" i="5"/>
  <c r="G36" i="5" l="1"/>
  <c r="F37" i="5" l="1"/>
  <c r="H37" i="5" l="1"/>
  <c r="G37" i="5" l="1"/>
  <c r="F38" i="5" l="1"/>
  <c r="H38" i="5" l="1"/>
  <c r="G38" i="5" l="1"/>
  <c r="F39" i="5" l="1"/>
  <c r="H39" i="5" l="1"/>
  <c r="G39" i="5" l="1"/>
  <c r="F40" i="5" l="1"/>
  <c r="H40" i="5" l="1"/>
  <c r="G40" i="5" l="1"/>
  <c r="F41" i="5" l="1"/>
  <c r="H41" i="5" l="1"/>
  <c r="G41" i="5" s="1"/>
  <c r="F42" i="5" s="1"/>
  <c r="H42" i="5" l="1"/>
  <c r="G42" i="5" s="1"/>
  <c r="F43" i="5" s="1"/>
  <c r="H43" i="5" l="1"/>
  <c r="G43" i="5" s="1"/>
  <c r="F44" i="5" s="1"/>
  <c r="H44" i="5" l="1"/>
  <c r="G44" i="5" s="1"/>
  <c r="F45" i="5" s="1"/>
  <c r="H45" i="5" l="1"/>
  <c r="G45" i="5" s="1"/>
  <c r="F46" i="5" s="1"/>
  <c r="H46" i="5" l="1"/>
  <c r="G46" i="5" s="1"/>
  <c r="F47" i="5" s="1"/>
  <c r="H47" i="5" s="1"/>
  <c r="G47" i="5" l="1"/>
  <c r="G49" i="5" s="1"/>
  <c r="K9" i="5" s="1"/>
  <c r="K11" i="5" s="1"/>
  <c r="H49" i="5"/>
  <c r="L9" i="5" s="1"/>
  <c r="L11" i="5" l="1"/>
  <c r="N9" i="5"/>
  <c r="V15" i="5" l="1"/>
  <c r="U15" i="5"/>
  <c r="V14" i="5"/>
  <c r="S16" i="5"/>
  <c r="S17" i="5" s="1"/>
  <c r="U17" i="5" s="1"/>
  <c r="U16" i="5" l="1"/>
  <c r="V16" i="5"/>
  <c r="S18" i="5"/>
  <c r="V17" i="5"/>
  <c r="U18" i="5" l="1"/>
  <c r="V18" i="5"/>
  <c r="S19" i="5"/>
  <c r="U19" i="5" l="1"/>
  <c r="V19" i="5"/>
  <c r="S20" i="5"/>
  <c r="V20" i="5" l="1"/>
  <c r="V50" i="5" s="1"/>
  <c r="U20" i="5"/>
  <c r="S21" i="5"/>
  <c r="U21" i="5" l="1"/>
  <c r="S22" i="5"/>
  <c r="U22" i="5" l="1"/>
  <c r="S23" i="5"/>
  <c r="U23" i="5" l="1"/>
  <c r="S24" i="5"/>
  <c r="U24" i="5" s="1"/>
  <c r="S25" i="5" l="1"/>
  <c r="S26" i="5" l="1"/>
  <c r="U25" i="5"/>
  <c r="S27" i="5" l="1"/>
  <c r="U26" i="5"/>
  <c r="S28" i="5" l="1"/>
  <c r="U27" i="5"/>
  <c r="S29" i="5" l="1"/>
  <c r="U28" i="5"/>
  <c r="S30" i="5" l="1"/>
  <c r="U29" i="5"/>
  <c r="S31" i="5" l="1"/>
  <c r="U30" i="5"/>
  <c r="S32" i="5" l="1"/>
  <c r="U31" i="5"/>
  <c r="S33" i="5" l="1"/>
  <c r="U32" i="5"/>
  <c r="S34" i="5" l="1"/>
  <c r="U33" i="5"/>
  <c r="S35" i="5" l="1"/>
  <c r="U34" i="5"/>
  <c r="S36" i="5" l="1"/>
  <c r="U35" i="5"/>
  <c r="S37" i="5" l="1"/>
  <c r="U36" i="5"/>
  <c r="S38" i="5" l="1"/>
  <c r="U37" i="5"/>
  <c r="S39" i="5" l="1"/>
  <c r="U38" i="5"/>
  <c r="S40" i="5" l="1"/>
  <c r="U39" i="5"/>
  <c r="S41" i="5" l="1"/>
  <c r="U40" i="5"/>
  <c r="S42" i="5" l="1"/>
  <c r="U41" i="5"/>
  <c r="S43" i="5" l="1"/>
  <c r="U42" i="5"/>
  <c r="S44" i="5" l="1"/>
  <c r="U43" i="5"/>
  <c r="S45" i="5" l="1"/>
  <c r="U44" i="5"/>
  <c r="S46" i="5" l="1"/>
  <c r="U45" i="5"/>
  <c r="S47" i="5" l="1"/>
  <c r="U46" i="5"/>
  <c r="S48" i="5" l="1"/>
  <c r="U47" i="5"/>
  <c r="S49" i="5" l="1"/>
  <c r="U48" i="5"/>
  <c r="U49" i="5" l="1"/>
  <c r="U50" i="5" s="1"/>
  <c r="S50" i="5"/>
  <c r="H116" i="1"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Emilio Bulux</author>
  </authors>
  <commentList>
    <comment ref="D5" authorId="0" shapeId="0" xr:uid="{CF023AD8-1BBD-4C4C-9278-032ECDBB9146}">
      <text>
        <r>
          <rPr>
            <b/>
            <sz val="9"/>
            <color indexed="81"/>
            <rFont val="Tahoma"/>
            <family val="2"/>
          </rPr>
          <t>Usuario:</t>
        </r>
        <r>
          <rPr>
            <sz val="9"/>
            <color indexed="81"/>
            <rFont val="Tahoma"/>
            <family val="2"/>
          </rPr>
          <t xml:space="preserve">
Lugar y fecha</t>
        </r>
      </text>
    </comment>
    <comment ref="A17" authorId="0" shapeId="0" xr:uid="{5DF4DCBE-1AC5-4130-9C95-247972580668}">
      <text>
        <r>
          <rPr>
            <sz val="9"/>
            <color indexed="81"/>
            <rFont val="Tahoma"/>
            <family val="2"/>
          </rPr>
          <t xml:space="preserve">Redacción breve y consisa acerca de la empresa (nombre, actividad principal, cadena de valor. productos, mercado (s) actual (es), volumen de ventas, demanda, otros aspectos relevantes de la empresa) </t>
        </r>
      </text>
    </comment>
    <comment ref="A24" authorId="0" shapeId="0" xr:uid="{AB0D1CCC-8FBF-444B-B795-1A54FCD15076}">
      <text>
        <r>
          <rPr>
            <sz val="9"/>
            <color indexed="81"/>
            <rFont val="Tahoma"/>
            <family val="2"/>
          </rPr>
          <t>Cadena (s) de valor elegible (es)</t>
        </r>
      </text>
    </comment>
    <comment ref="A25" authorId="0" shapeId="0" xr:uid="{E900E65F-A75A-444E-A7BE-7E0023D50DCA}">
      <text>
        <r>
          <rPr>
            <sz val="9"/>
            <color indexed="81"/>
            <rFont val="Tahoma"/>
            <family val="2"/>
          </rPr>
          <t>Actividad (es) elegible (es)</t>
        </r>
      </text>
    </comment>
    <comment ref="G28" authorId="0" shapeId="0" xr:uid="{E46947C8-88FE-4E29-8123-BA6901AAE6DF}">
      <text>
        <r>
          <rPr>
            <sz val="9"/>
            <color indexed="81"/>
            <rFont val="Tahoma"/>
            <family val="2"/>
          </rPr>
          <t>Por ejemplo: proveduría de insumos, asistencia técnica, mercado, certificaciones, entre otros</t>
        </r>
      </text>
    </comment>
    <comment ref="E33" authorId="1" shapeId="0" xr:uid="{00000000-0006-0000-0000-000006000000}">
      <text>
        <r>
          <rPr>
            <sz val="9"/>
            <color indexed="81"/>
            <rFont val="Tahoma"/>
            <family val="2"/>
          </rPr>
          <t>Tiempo de ejecución en meses; por ejemplo: 12 meses</t>
        </r>
      </text>
    </comment>
    <comment ref="G33" authorId="0" shapeId="0" xr:uid="{B3E482DD-B847-42FC-887B-F8F64E47A795}">
      <text>
        <r>
          <rPr>
            <sz val="9"/>
            <color indexed="81"/>
            <rFont val="Tahoma"/>
            <family val="2"/>
          </rPr>
          <t>Monto total de la propuesta en quetzales, incluyendo aporte de FIAGRO y del postulante (efectivo y especie)</t>
        </r>
      </text>
    </comment>
    <comment ref="G42" authorId="0" shapeId="0" xr:uid="{3D74F0CA-40BF-4193-A336-A6A225EA86C4}">
      <text>
        <r>
          <rPr>
            <sz val="9"/>
            <color indexed="81"/>
            <rFont val="Tahoma"/>
            <family val="2"/>
          </rPr>
          <t>Firma digital</t>
        </r>
      </text>
    </comment>
    <comment ref="D43" authorId="1" shapeId="0" xr:uid="{00000000-0006-0000-0000-000008000000}">
      <text>
        <r>
          <rPr>
            <sz val="9"/>
            <color indexed="81"/>
            <rFont val="Tahoma"/>
            <family val="2"/>
          </rPr>
          <t>Nombre representante legal y/o gerente de la empresa postulante</t>
        </r>
      </text>
    </comment>
    <comment ref="D44" authorId="1" shapeId="0" xr:uid="{00000000-0006-0000-0000-000009000000}">
      <text>
        <r>
          <rPr>
            <sz val="9"/>
            <color indexed="81"/>
            <rFont val="Tahoma"/>
            <family val="2"/>
          </rPr>
          <t>Cargo</t>
        </r>
      </text>
    </comment>
    <comment ref="A59" authorId="1" shapeId="0" xr:uid="{00000000-0006-0000-0000-00000B000000}">
      <text>
        <r>
          <rPr>
            <sz val="9"/>
            <color indexed="81"/>
            <rFont val="Tahoma"/>
            <family val="2"/>
          </rPr>
          <t xml:space="preserve">Redacción breve y concisa. Se sugiere guiarse de preguntas orientadoras de anexo 1 de éste archivo. </t>
        </r>
      </text>
    </comment>
    <comment ref="F65" authorId="0" shapeId="0" xr:uid="{CE3994CA-458E-41F2-A6C8-348D2C23213D}">
      <text>
        <r>
          <rPr>
            <sz val="9"/>
            <color indexed="81"/>
            <rFont val="Tahoma"/>
            <family val="2"/>
          </rPr>
          <t>En meses; por ejemplo: 12 meses</t>
        </r>
      </text>
    </comment>
    <comment ref="B66" authorId="0" shapeId="0" xr:uid="{E645D400-E547-4C79-82BA-F5032D16EDCD}">
      <text>
        <r>
          <rPr>
            <sz val="9"/>
            <color indexed="81"/>
            <rFont val="Tahoma"/>
            <family val="2"/>
          </rPr>
          <t>Formula, no borrar y/o modificar</t>
        </r>
      </text>
    </comment>
    <comment ref="F66" authorId="0" shapeId="0" xr:uid="{150D7172-440D-4C6D-A402-3D87B26AC4D0}">
      <text>
        <r>
          <rPr>
            <sz val="9"/>
            <color indexed="81"/>
            <rFont val="Tahoma"/>
            <family val="2"/>
          </rPr>
          <t>Del 00 de mes al 00 de mes de 2020</t>
        </r>
      </text>
    </comment>
    <comment ref="B67" authorId="0" shapeId="0" xr:uid="{FA5B749F-ECC4-4962-9EAE-A702A55578FF}">
      <text>
        <r>
          <rPr>
            <sz val="9"/>
            <color indexed="81"/>
            <rFont val="Tahoma"/>
            <family val="2"/>
          </rPr>
          <t>Formula, no borrar y/o modificar</t>
        </r>
      </text>
    </comment>
    <comment ref="H67" authorId="0" shapeId="0" xr:uid="{BFABA6CC-27BE-4390-A574-ACE1118F3924}">
      <text>
        <r>
          <rPr>
            <sz val="9"/>
            <color indexed="81"/>
            <rFont val="Tahoma"/>
            <family val="2"/>
          </rPr>
          <t>Formula, no borrar y/o modificar</t>
        </r>
      </text>
    </comment>
    <comment ref="B68" authorId="0" shapeId="0" xr:uid="{C4876948-0073-4194-80FB-88EADB4712FC}">
      <text>
        <r>
          <rPr>
            <sz val="9"/>
            <color indexed="81"/>
            <rFont val="Tahoma"/>
            <family val="2"/>
          </rPr>
          <t>Formula, no borrar y/o modificar</t>
        </r>
      </text>
    </comment>
    <comment ref="A70" authorId="0" shapeId="0" xr:uid="{2835BE9C-5EF5-4C81-AFDA-ACC5FB19F8A1}">
      <text>
        <r>
          <rPr>
            <sz val="9"/>
            <color indexed="81"/>
            <rFont val="Tahoma"/>
            <family val="2"/>
          </rPr>
          <t>Un único objetivo general</t>
        </r>
      </text>
    </comment>
    <comment ref="H74" authorId="0" shapeId="0" xr:uid="{C7737C8B-4C71-433A-B0AC-3366B5DE449E}">
      <text>
        <r>
          <rPr>
            <sz val="9"/>
            <color indexed="81"/>
            <rFont val="Tahoma"/>
            <family val="2"/>
          </rPr>
          <t>Frecuencia de compra de la proyección</t>
        </r>
      </text>
    </comment>
    <comment ref="A82" authorId="1" shapeId="0" xr:uid="{00000000-0006-0000-0000-00000F000000}">
      <text>
        <r>
          <rPr>
            <sz val="9"/>
            <color indexed="81"/>
            <rFont val="Tahoma"/>
            <family val="2"/>
          </rPr>
          <t>Detallar unicamente los rubros que apliquen</t>
        </r>
      </text>
    </comment>
    <comment ref="G82" authorId="0" shapeId="0" xr:uid="{5E4B45A0-AC78-48E3-B5FF-E872EAD80D89}">
      <text>
        <r>
          <rPr>
            <sz val="9"/>
            <color indexed="81"/>
            <rFont val="Tahoma"/>
            <family val="2"/>
          </rPr>
          <t>Columna G de presupuesto es formula, no borrar y/o modificar</t>
        </r>
      </text>
    </comment>
    <comment ref="G85" authorId="0" shapeId="0" xr:uid="{5D655E6B-ACE0-4C73-B789-33F032F5CE66}">
      <text>
        <r>
          <rPr>
            <sz val="9"/>
            <color indexed="81"/>
            <rFont val="Tahoma"/>
            <family val="2"/>
          </rPr>
          <t xml:space="preserve">Todas las filas en celeste del presupuesto, son formulas, al igual que las celdas de las últimas tres filas. </t>
        </r>
        <r>
          <rPr>
            <b/>
            <sz val="9"/>
            <color indexed="81"/>
            <rFont val="Tahoma"/>
            <family val="2"/>
          </rPr>
          <t>No borrar y/o modificar</t>
        </r>
      </text>
    </comment>
    <comment ref="A115" authorId="0" shapeId="0" xr:uid="{ACF462E8-F907-42B2-ACE9-DCC2F8B9370B}">
      <text>
        <r>
          <rPr>
            <sz val="9"/>
            <color indexed="81"/>
            <rFont val="Tahoma"/>
            <family val="2"/>
          </rPr>
          <t>Ver apartado 6, de documento lineamientos FIAGRO</t>
        </r>
      </text>
    </comment>
  </commentList>
</comments>
</file>

<file path=xl/sharedStrings.xml><?xml version="1.0" encoding="utf-8"?>
<sst xmlns="http://schemas.openxmlformats.org/spreadsheetml/2006/main" count="266" uniqueCount="127">
  <si>
    <t>Total</t>
  </si>
  <si>
    <t>Aportes</t>
  </si>
  <si>
    <t>ENE</t>
  </si>
  <si>
    <t>FEB</t>
  </si>
  <si>
    <t>MAR</t>
  </si>
  <si>
    <t>ABR</t>
  </si>
  <si>
    <t>MAY</t>
  </si>
  <si>
    <t>JUN</t>
  </si>
  <si>
    <t>JUL</t>
  </si>
  <si>
    <t>AGO</t>
  </si>
  <si>
    <t>SEP</t>
  </si>
  <si>
    <t>OCT</t>
  </si>
  <si>
    <t>NOV</t>
  </si>
  <si>
    <t>DIC</t>
  </si>
  <si>
    <t>Plan de Pagos, Financiamiento-</t>
  </si>
  <si>
    <t>Plan de Pagos: Cuotas Mensuales Niveladas</t>
  </si>
  <si>
    <t>TOTALES DEL PLAN DE PAGOS</t>
  </si>
  <si>
    <t>Pago a Capital</t>
  </si>
  <si>
    <t>Pago de Intereses</t>
  </si>
  <si>
    <t>Intereses más Capital</t>
  </si>
  <si>
    <t>Tasa de Interés Real Pagada</t>
  </si>
  <si>
    <t>Crédito necesario:</t>
  </si>
  <si>
    <t>Año</t>
  </si>
  <si>
    <t>Cuota No.</t>
  </si>
  <si>
    <t>MESES</t>
  </si>
  <si>
    <t>Saldo de Capital</t>
  </si>
  <si>
    <t>Cuota Nivelada</t>
  </si>
  <si>
    <t>AÑO 1</t>
  </si>
  <si>
    <t>AÑO 2</t>
  </si>
  <si>
    <t>AÑO 3</t>
  </si>
  <si>
    <t>TOTALES</t>
  </si>
  <si>
    <t>Número de Cuotas</t>
  </si>
  <si>
    <t>Tasa de interés anual</t>
  </si>
  <si>
    <t>Plazo en Meses</t>
  </si>
  <si>
    <t>Crédito con tasa flat</t>
  </si>
  <si>
    <t>capital</t>
  </si>
  <si>
    <t>Tasa</t>
  </si>
  <si>
    <t>Plazo meses</t>
  </si>
  <si>
    <t>Cuota Mensual</t>
  </si>
  <si>
    <t>Monto</t>
  </si>
  <si>
    <t>Cuota mensual</t>
  </si>
  <si>
    <t>Cuota</t>
  </si>
  <si>
    <t>Saldo</t>
  </si>
  <si>
    <t>Principal</t>
  </si>
  <si>
    <t>interés</t>
  </si>
  <si>
    <t>mes</t>
  </si>
  <si>
    <t>CARTA DE INTERES</t>
  </si>
  <si>
    <t>Presente</t>
  </si>
  <si>
    <t>Número de teléfono</t>
  </si>
  <si>
    <t>Cadena de Valor</t>
  </si>
  <si>
    <t>R1</t>
  </si>
  <si>
    <t>R2</t>
  </si>
  <si>
    <t>R3</t>
  </si>
  <si>
    <t>PRESUPUESTO</t>
  </si>
  <si>
    <t>Unidad de medida</t>
  </si>
  <si>
    <t>Precio unitario</t>
  </si>
  <si>
    <t>Cantidad</t>
  </si>
  <si>
    <t>Efectivo</t>
  </si>
  <si>
    <t>Especie</t>
  </si>
  <si>
    <t>TOTAL</t>
  </si>
  <si>
    <t>No.</t>
  </si>
  <si>
    <t>Hombres</t>
  </si>
  <si>
    <t>Mujeres</t>
  </si>
  <si>
    <t>Cargo</t>
  </si>
  <si>
    <t>INFORMACIÓN DE LA PROPUESTA</t>
  </si>
  <si>
    <t>Licenciada Yeni de Lucero</t>
  </si>
  <si>
    <t>Estimada Licenciada</t>
  </si>
  <si>
    <t>Nosotros</t>
  </si>
  <si>
    <t>Página web</t>
  </si>
  <si>
    <t>Monto solicitado a FIAGRO</t>
  </si>
  <si>
    <t>R4</t>
  </si>
  <si>
    <t>R5</t>
  </si>
  <si>
    <t>FIAGRO</t>
  </si>
  <si>
    <t>y un presupuesto total de</t>
  </si>
  <si>
    <t>Actividad Elegible</t>
  </si>
  <si>
    <t xml:space="preserve">Infraestructura productiva </t>
  </si>
  <si>
    <t>Certificaciones</t>
  </si>
  <si>
    <t>Creación y registro de marcas de origen</t>
  </si>
  <si>
    <t>Diseño de estratégias y materiales de promoción y mercadeo marcas de origen</t>
  </si>
  <si>
    <t>Adopción de tecnología para mejorar productividad, calidad y acceso a mercado</t>
  </si>
  <si>
    <t>Adopción tecnología nejorar manejo post cosecha</t>
  </si>
  <si>
    <t>Fort. De capacidad administrativa y de comercialización</t>
  </si>
  <si>
    <t>Legalización de consorcios (joint ventures)</t>
  </si>
  <si>
    <t>Materia prima exclusivamente para innovación y/o pruebas de mercados</t>
  </si>
  <si>
    <t>CRONOGRAMA DE IMPLEMENTACIÓN</t>
  </si>
  <si>
    <t>ACTIVIDAD</t>
  </si>
  <si>
    <t>RESPONSABLE</t>
  </si>
  <si>
    <t>R6</t>
  </si>
  <si>
    <t>Documento</t>
  </si>
  <si>
    <t>No</t>
  </si>
  <si>
    <t>Las redes empresariales u otros grupos de productores se vincularán de la forma siguiente</t>
  </si>
  <si>
    <t>Agradecemos la atención a la presente.</t>
  </si>
  <si>
    <t>Atentamente,</t>
  </si>
  <si>
    <t>Dirección</t>
  </si>
  <si>
    <t>E-mail</t>
  </si>
  <si>
    <t>Cobertura geográfica</t>
  </si>
  <si>
    <t>Proyección</t>
  </si>
  <si>
    <t xml:space="preserve">Lista de documentos a presentar por postulantes FIAGRO </t>
  </si>
  <si>
    <t>Preguntas orientadoras para formular la justificación</t>
  </si>
  <si>
    <t>Gerente FIAGRO</t>
  </si>
  <si>
    <t>HELVETAS Guatemala</t>
  </si>
  <si>
    <r>
      <rPr>
        <b/>
        <sz val="10"/>
        <color theme="1"/>
        <rFont val="Arial Narrow"/>
        <family val="2"/>
      </rPr>
      <t>Especifique:</t>
    </r>
    <r>
      <rPr>
        <sz val="10"/>
        <color theme="1"/>
        <rFont val="Arial Narrow"/>
        <family val="2"/>
      </rPr>
      <t xml:space="preserve"> </t>
    </r>
  </si>
  <si>
    <t>Persona contacto</t>
  </si>
  <si>
    <t>Nombre</t>
  </si>
  <si>
    <t>Título</t>
  </si>
  <si>
    <t>Justificación</t>
  </si>
  <si>
    <t>Objetivo</t>
  </si>
  <si>
    <t xml:space="preserve">Monto total </t>
  </si>
  <si>
    <t>Total de beneficiarios/as</t>
  </si>
  <si>
    <t>Anexo 1</t>
  </si>
  <si>
    <t>• ¿Cómo se caracteriza la cadena?
• ¿Cuáles son problemas principales de la cadena? ¿Podría cuantificar su importancia? (por ejemplo cuantas personas estan afectadas)
• ¿Cuáles son las oportunidades que perciben en la cadena?
• ¿Cuál solución proponen?
• ¿Cuáles soluciones alternativas habría?
• ¿Por qué la solución propuesta es mejor que las alternativas?
• ¿Cuántas personas se beneficiarán de la solución propuesta? Y cómo se beneficiarán? (cuantificar por favor)
• ¿Cómo se seleccionaron los beneficiarios?
• ¿Es financieramente y economicamente viable? (Cuantificar por favor)
• ¿Es ambientalmente sostenible? 
• ¿Cuáles riesgos existen para su implementación?
• ¿Cómo se manejarán estos riesgos?
• ¿En qué medida es empedradora la solución propuesta para las mujeres?
• ¿Cómo se planifica continuar con la solución propuesta después del proyecto? Cómo se asegura la sostenibilidad económica?
• ¿Cuánta experiencia tiene el proponente con la solución propuesta?
• ¿Cómo se planifica consolidar la relación entre el proponente y las redes empresariales?</t>
  </si>
  <si>
    <t>Anexo 2</t>
  </si>
  <si>
    <t>Período de ejecución</t>
  </si>
  <si>
    <t>Tiempo de ejecución</t>
  </si>
  <si>
    <r>
      <t xml:space="preserve">Principales Resultados Esperados </t>
    </r>
    <r>
      <rPr>
        <sz val="10"/>
        <color theme="0"/>
        <rFont val="Arial Narrow"/>
        <family val="2"/>
      </rPr>
      <t>(seleccionar los que apliquen)</t>
    </r>
  </si>
  <si>
    <t>Porcentajes</t>
  </si>
  <si>
    <t xml:space="preserve">Por este medio manifestamos nuestro interés en participar al Fondo Concursable de Innovación para el Impulso de Agronegocios en el Altiplano Occidental de Guatemala - FIAGRO - en la cadena de valor de </t>
  </si>
  <si>
    <t>para la actividad elegible</t>
  </si>
  <si>
    <t xml:space="preserve">Ésta propuesta tiene un plazo de ejecución de </t>
  </si>
  <si>
    <t xml:space="preserve">Información del postulante </t>
  </si>
  <si>
    <r>
      <t xml:space="preserve">FONDO CONCURSABLE DE INNOVACIÓN PARA EL IMPULSO DE AGRONEGOCIOS EN EL ALTIPLANO OCCIDENTAL DE GUATEMALA 
</t>
    </r>
    <r>
      <rPr>
        <sz val="16"/>
        <color theme="1"/>
        <rFont val="Arial Narrow"/>
        <family val="2"/>
      </rPr>
      <t>- FIAGRO -</t>
    </r>
  </si>
  <si>
    <t>Aporte total del postulante</t>
  </si>
  <si>
    <t>Frecuencia</t>
  </si>
  <si>
    <t>El FIAGRO financiará hasta el 50% del valor de los proyectos</t>
  </si>
  <si>
    <t>Porcentaje aporte proponente</t>
  </si>
  <si>
    <t>Otro 50% será financiado por el postulante (25% en efectivo y 25% en especie)</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</si>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</sst>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quot;* #,##0.00_);_(&quot;Q&quot;* \(#,##0.00\);_(&quot;Q&quot;* &quot;-&quot;??_);_(@_)"/>
    <numFmt numFmtId="165" formatCode="_(* #,##0.00_);_(* \(#,##0.00\);_(* &quot;-&quot;??_);_(@_)"/>
    <numFmt numFmtId="166" formatCode="&quot;Q&quot;#,##0.00"/>
    <numFmt numFmtId="167" formatCode="_(* #,##0.0000_);_(* \(#,##0.0000\);_(* &quot;-&quot;??_);_(@_)"/>
    <numFmt numFmtId="168" formatCode="#,##0.0"/>
    <numFmt numFmtId="169" formatCode="[$GTQ]\ #,##0.00"/>
  </numFmts>
  <fonts count="51"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26"/>
      <color theme="1"/>
      <name val="Calibri"/>
      <family val="2"/>
      <scheme val="minor"/>
    </font>
    <font>
      <sz val="7"/>
      <color theme="1"/>
      <name val="Calibri"/>
      <family val="2"/>
      <scheme val="minor"/>
    </font>
    <font>
      <b/>
      <sz val="20"/>
      <color theme="1"/>
      <name val="Calibri"/>
      <family val="2"/>
      <scheme val="minor"/>
    </font>
    <font>
      <b/>
      <sz val="10"/>
      <name val="Arial"/>
      <family val="2"/>
    </font>
    <font>
      <b/>
      <sz val="9"/>
      <name val="Arial"/>
      <family val="2"/>
    </font>
    <font>
      <b/>
      <sz val="7"/>
      <color theme="0"/>
      <name val="Arial"/>
      <family val="2"/>
    </font>
    <font>
      <b/>
      <sz val="12"/>
      <color theme="1"/>
      <name val="Calibri"/>
      <family val="2"/>
      <scheme val="minor"/>
    </font>
    <font>
      <b/>
      <sz val="9"/>
      <name val="Calibri"/>
      <family val="2"/>
      <scheme val="minor"/>
    </font>
    <font>
      <sz val="10"/>
      <color theme="0"/>
      <name val="Courier"/>
      <family val="3"/>
    </font>
    <font>
      <b/>
      <sz val="11"/>
      <name val="Calibri"/>
      <family val="2"/>
      <scheme val="minor"/>
    </font>
    <font>
      <sz val="10"/>
      <color indexed="8"/>
      <name val="Arial"/>
      <family val="2"/>
    </font>
    <font>
      <sz val="10"/>
      <color theme="0"/>
      <name val="Arial"/>
      <family val="2"/>
    </font>
    <font>
      <b/>
      <sz val="10"/>
      <color indexed="8"/>
      <name val="Arial"/>
      <family val="2"/>
    </font>
    <font>
      <sz val="10"/>
      <color theme="1"/>
      <name val="Arial"/>
      <family val="2"/>
    </font>
    <font>
      <sz val="7"/>
      <color theme="0"/>
      <name val="Calibri"/>
      <family val="2"/>
      <scheme val="minor"/>
    </font>
    <font>
      <sz val="10"/>
      <color theme="0"/>
      <name val="Calibri"/>
      <family val="2"/>
      <scheme val="minor"/>
    </font>
    <font>
      <sz val="7"/>
      <name val="Calibri"/>
      <family val="2"/>
      <scheme val="minor"/>
    </font>
    <font>
      <sz val="9"/>
      <color indexed="81"/>
      <name val="Tahoma"/>
      <family val="2"/>
    </font>
    <font>
      <b/>
      <sz val="9"/>
      <color indexed="81"/>
      <name val="Tahoma"/>
      <family val="2"/>
    </font>
    <font>
      <sz val="8"/>
      <color theme="1"/>
      <name val="Arial Narrow"/>
      <family val="2"/>
    </font>
    <font>
      <b/>
      <sz val="8"/>
      <color theme="1"/>
      <name val="Arial Narrow"/>
      <family val="2"/>
    </font>
    <font>
      <sz val="8"/>
      <color rgb="FF000000"/>
      <name val="Segoe UI"/>
      <family val="2"/>
    </font>
    <font>
      <u/>
      <sz val="11"/>
      <color theme="10"/>
      <name val="Calibri"/>
      <family val="2"/>
      <scheme val="minor"/>
    </font>
    <font>
      <b/>
      <sz val="14"/>
      <color theme="1"/>
      <name val="Arial Narrow"/>
      <family val="2"/>
    </font>
    <font>
      <sz val="11"/>
      <color theme="1"/>
      <name val="Arial Narrow"/>
      <family val="2"/>
    </font>
    <font>
      <b/>
      <sz val="11"/>
      <color theme="1"/>
      <name val="Arial Narrow"/>
      <family val="2"/>
    </font>
    <font>
      <sz val="10"/>
      <color theme="1"/>
      <name val="Arial Narrow"/>
      <family val="2"/>
    </font>
    <font>
      <b/>
      <sz val="9"/>
      <color theme="1"/>
      <name val="Arial Narrow"/>
      <family val="2"/>
    </font>
    <font>
      <b/>
      <sz val="10"/>
      <color theme="1"/>
      <name val="Arial Narrow"/>
      <family val="2"/>
    </font>
    <font>
      <sz val="9"/>
      <color theme="1"/>
      <name val="Arial Narrow"/>
      <family val="2"/>
    </font>
    <font>
      <b/>
      <u/>
      <sz val="16"/>
      <color theme="1"/>
      <name val="Arial Narrow"/>
      <family val="2"/>
    </font>
    <font>
      <b/>
      <sz val="10"/>
      <color theme="0"/>
      <name val="Arial Narrow"/>
      <family val="2"/>
    </font>
    <font>
      <b/>
      <u/>
      <sz val="14"/>
      <color theme="1"/>
      <name val="Arial Narrow"/>
      <family val="2"/>
    </font>
    <font>
      <b/>
      <sz val="16"/>
      <color theme="0"/>
      <name val="Arial Narrow"/>
      <family val="2"/>
    </font>
    <font>
      <b/>
      <sz val="8"/>
      <color theme="0"/>
      <name val="Arial Narrow"/>
      <family val="2"/>
    </font>
    <font>
      <b/>
      <sz val="9"/>
      <color theme="0"/>
      <name val="Arial Narrow"/>
      <family val="2"/>
    </font>
    <font>
      <b/>
      <u/>
      <sz val="10"/>
      <color theme="1"/>
      <name val="Arial Narrow"/>
      <family val="2"/>
    </font>
    <font>
      <sz val="10"/>
      <color theme="0"/>
      <name val="Arial Narrow"/>
      <family val="2"/>
    </font>
    <font>
      <b/>
      <sz val="10"/>
      <name val="Arial Narrow"/>
      <family val="2"/>
    </font>
    <font>
      <sz val="16"/>
      <color theme="1"/>
      <name val="Arial Narrow"/>
      <family val="2"/>
    </font>
    <font>
      <sz val="7.5"/>
      <color theme="1"/>
      <name val="Arial Narrow"/>
      <family val="2"/>
    </font>
  </fonts>
  <fills count="1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rgb="FF005380"/>
        <bgColor indexed="64"/>
      </patternFill>
    </fill>
    <fill>
      <patternFill patternType="solid">
        <fgColor theme="8" tint="0.59999389629810485"/>
        <bgColor indexed="64"/>
      </patternFill>
    </fill>
    <fill>
      <patternFill patternType="solid">
        <fgColor theme="2"/>
        <bgColor indexed="64"/>
      </patternFill>
    </fill>
    <fill>
      <patternFill patternType="solid">
        <fgColor rgb="FF66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2" fillId="0" borderId="0" applyNumberFormat="0" applyFill="0" applyBorder="0" applyAlignment="0" applyProtection="0"/>
  </cellStyleXfs>
  <cellXfs count="283">
    <xf numFmtId="0" fontId="0" fillId="0" borderId="0" xfId="0"/>
    <xf numFmtId="0" fontId="0" fillId="0" borderId="0" xfId="0" applyProtection="1">
      <protection hidden="1"/>
    </xf>
    <xf numFmtId="0" fontId="1" fillId="0" borderId="0" xfId="0" applyFont="1" applyAlignment="1" applyProtection="1">
      <alignment horizontal="right"/>
      <protection hidden="1"/>
    </xf>
    <xf numFmtId="0" fontId="0" fillId="0" borderId="0" xfId="0" applyBorder="1" applyProtection="1">
      <protection hidden="1"/>
    </xf>
    <xf numFmtId="0" fontId="3" fillId="0" borderId="0" xfId="0" applyFont="1" applyProtection="1">
      <protection hidden="1"/>
    </xf>
    <xf numFmtId="0" fontId="0" fillId="0" borderId="18" xfId="0" applyBorder="1" applyProtection="1">
      <protection hidden="1"/>
    </xf>
    <xf numFmtId="0" fontId="0" fillId="0" borderId="17" xfId="0" applyBorder="1" applyProtection="1">
      <protection hidden="1"/>
    </xf>
    <xf numFmtId="0" fontId="1" fillId="0" borderId="0" xfId="0" applyFont="1" applyAlignment="1" applyProtection="1">
      <alignment horizontal="right" vertical="center"/>
      <protection hidden="1"/>
    </xf>
    <xf numFmtId="0" fontId="0" fillId="0" borderId="0" xfId="0" applyAlignment="1">
      <alignment horizontal="center"/>
    </xf>
    <xf numFmtId="0" fontId="1" fillId="0" borderId="0" xfId="0" applyFont="1" applyBorder="1" applyAlignment="1" applyProtection="1">
      <alignment horizontal="center"/>
      <protection hidden="1"/>
    </xf>
    <xf numFmtId="0" fontId="9" fillId="0" borderId="0" xfId="0" applyFont="1" applyProtection="1">
      <protection hidden="1"/>
    </xf>
    <xf numFmtId="0" fontId="10" fillId="0" borderId="0" xfId="0" applyFont="1" applyFill="1" applyBorder="1" applyAlignment="1" applyProtection="1">
      <alignment vertical="center"/>
      <protection hidden="1"/>
    </xf>
    <xf numFmtId="0" fontId="11" fillId="0" borderId="0" xfId="0" applyFont="1" applyProtection="1">
      <protection hidden="1"/>
    </xf>
    <xf numFmtId="0" fontId="8" fillId="0" borderId="0" xfId="0" applyFont="1" applyProtection="1">
      <protection hidden="1"/>
    </xf>
    <xf numFmtId="0" fontId="0" fillId="0" borderId="27" xfId="0" applyBorder="1" applyProtection="1">
      <protection hidden="1"/>
    </xf>
    <xf numFmtId="0" fontId="9" fillId="0" borderId="28" xfId="0" applyFont="1" applyBorder="1" applyProtection="1">
      <protection hidden="1"/>
    </xf>
    <xf numFmtId="0" fontId="11" fillId="0" borderId="28" xfId="0" applyFont="1" applyBorder="1" applyProtection="1">
      <protection hidden="1"/>
    </xf>
    <xf numFmtId="0" fontId="0" fillId="0" borderId="28" xfId="0" applyBorder="1" applyProtection="1">
      <protection hidden="1"/>
    </xf>
    <xf numFmtId="0" fontId="0" fillId="0" borderId="29" xfId="0" applyBorder="1" applyProtection="1">
      <protection hidden="1"/>
    </xf>
    <xf numFmtId="0" fontId="9" fillId="0" borderId="0" xfId="0" applyFont="1" applyBorder="1" applyProtection="1">
      <protection hidden="1"/>
    </xf>
    <xf numFmtId="0" fontId="11" fillId="0" borderId="0" xfId="0" applyFont="1" applyBorder="1" applyProtection="1">
      <protection hidden="1"/>
    </xf>
    <xf numFmtId="0" fontId="10" fillId="0" borderId="0" xfId="0" applyFont="1" applyBorder="1" applyProtection="1">
      <protection hidden="1"/>
    </xf>
    <xf numFmtId="0" fontId="5" fillId="0" borderId="0" xfId="0" applyFont="1" applyBorder="1" applyAlignment="1" applyProtection="1">
      <alignment vertical="center" wrapText="1"/>
      <protection hidden="1"/>
    </xf>
    <xf numFmtId="0" fontId="0" fillId="0" borderId="0" xfId="0" applyFont="1" applyBorder="1" applyProtection="1">
      <protection hidden="1"/>
    </xf>
    <xf numFmtId="0" fontId="1" fillId="0" borderId="18" xfId="0" applyFont="1" applyBorder="1" applyAlignment="1" applyProtection="1">
      <alignment horizontal="center"/>
      <protection hidden="1"/>
    </xf>
    <xf numFmtId="37" fontId="5" fillId="0" borderId="0" xfId="0" applyNumberFormat="1" applyFont="1" applyBorder="1" applyAlignment="1" applyProtection="1">
      <alignment vertical="center" wrapText="1"/>
      <protection hidden="1"/>
    </xf>
    <xf numFmtId="0" fontId="5" fillId="0" borderId="24" xfId="0" applyFont="1" applyFill="1" applyBorder="1" applyAlignment="1" applyProtection="1">
      <alignment horizontal="right" vertical="center" wrapText="1"/>
      <protection hidden="1"/>
    </xf>
    <xf numFmtId="0" fontId="12" fillId="0" borderId="26" xfId="1" applyNumberFormat="1" applyFont="1" applyBorder="1" applyAlignment="1" applyProtection="1">
      <alignment horizontal="center" vertical="center"/>
      <protection locked="0"/>
    </xf>
    <xf numFmtId="0" fontId="5" fillId="0" borderId="24" xfId="0" applyFont="1" applyBorder="1" applyAlignment="1" applyProtection="1">
      <alignment horizontal="right" vertical="center" wrapText="1"/>
      <protection hidden="1"/>
    </xf>
    <xf numFmtId="164" fontId="13" fillId="9" borderId="16" xfId="3" applyFont="1" applyFill="1" applyBorder="1" applyAlignment="1" applyProtection="1">
      <alignment horizontal="center" vertical="center" wrapText="1"/>
      <protection hidden="1"/>
    </xf>
    <xf numFmtId="0" fontId="14" fillId="10" borderId="16"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15" fillId="11" borderId="16" xfId="0" applyFont="1" applyFill="1" applyBorder="1" applyAlignment="1" applyProtection="1">
      <alignment horizontal="center" vertical="center" wrapText="1"/>
      <protection hidden="1"/>
    </xf>
    <xf numFmtId="0" fontId="15" fillId="2" borderId="18" xfId="0" applyFont="1" applyFill="1" applyBorder="1" applyAlignment="1" applyProtection="1">
      <alignment horizontal="center" vertical="center" wrapText="1"/>
      <protection hidden="1"/>
    </xf>
    <xf numFmtId="0" fontId="0" fillId="0" borderId="18" xfId="0" applyFont="1" applyBorder="1" applyProtection="1">
      <protection hidden="1"/>
    </xf>
    <xf numFmtId="0" fontId="16" fillId="9" borderId="16" xfId="0" applyFont="1" applyFill="1" applyBorder="1" applyAlignment="1" applyProtection="1">
      <alignment horizontal="right" vertical="center"/>
      <protection hidden="1"/>
    </xf>
    <xf numFmtId="164" fontId="16" fillId="0" borderId="16" xfId="0" applyNumberFormat="1" applyFont="1" applyBorder="1" applyAlignment="1" applyProtection="1">
      <alignment vertical="center"/>
      <protection hidden="1"/>
    </xf>
    <xf numFmtId="164" fontId="4" fillId="0" borderId="1" xfId="3" applyFont="1" applyBorder="1" applyAlignment="1" applyProtection="1">
      <alignment horizontal="left" vertical="center"/>
      <protection hidden="1"/>
    </xf>
    <xf numFmtId="164" fontId="4" fillId="0" borderId="10" xfId="3" applyFont="1" applyBorder="1" applyAlignment="1" applyProtection="1">
      <alignment horizontal="left" vertical="center"/>
      <protection hidden="1"/>
    </xf>
    <xf numFmtId="9" fontId="1" fillId="0" borderId="1" xfId="1" applyFont="1" applyBorder="1" applyAlignment="1" applyProtection="1">
      <alignment horizontal="center" vertical="center"/>
      <protection hidden="1"/>
    </xf>
    <xf numFmtId="9" fontId="1" fillId="0" borderId="18" xfId="1"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9" fontId="6" fillId="0" borderId="0" xfId="1" applyFont="1" applyBorder="1" applyAlignment="1" applyProtection="1">
      <alignment vertical="center"/>
      <protection hidden="1"/>
    </xf>
    <xf numFmtId="9" fontId="6" fillId="0" borderId="18" xfId="1" applyFont="1" applyBorder="1" applyAlignment="1" applyProtection="1">
      <alignment vertical="center"/>
      <protection hidden="1"/>
    </xf>
    <xf numFmtId="0" fontId="17" fillId="9" borderId="1"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protection hidden="1"/>
    </xf>
    <xf numFmtId="0" fontId="18" fillId="0" borderId="17" xfId="0" applyFont="1" applyBorder="1" applyProtection="1">
      <protection hidden="1"/>
    </xf>
    <xf numFmtId="37" fontId="20" fillId="0" borderId="13" xfId="0" applyNumberFormat="1" applyFont="1" applyFill="1" applyBorder="1" applyAlignment="1" applyProtection="1">
      <alignment horizontal="center" vertical="center"/>
      <protection hidden="1"/>
    </xf>
    <xf numFmtId="0" fontId="11" fillId="0" borderId="13" xfId="0" applyFont="1" applyBorder="1" applyAlignment="1" applyProtection="1">
      <alignment horizontal="center"/>
      <protection hidden="1"/>
    </xf>
    <xf numFmtId="164" fontId="20" fillId="0" borderId="15" xfId="3" applyFont="1" applyFill="1" applyBorder="1" applyAlignment="1" applyProtection="1">
      <alignment horizontal="right"/>
      <protection hidden="1"/>
    </xf>
    <xf numFmtId="164" fontId="20" fillId="0" borderId="9" xfId="3" applyFont="1" applyFill="1" applyBorder="1" applyAlignment="1" applyProtection="1">
      <alignment horizontal="right"/>
      <protection hidden="1"/>
    </xf>
    <xf numFmtId="37" fontId="20" fillId="0" borderId="15" xfId="0" applyNumberFormat="1" applyFont="1" applyFill="1" applyBorder="1" applyAlignment="1" applyProtection="1">
      <alignment horizontal="center" vertical="center"/>
      <protection hidden="1"/>
    </xf>
    <xf numFmtId="0" fontId="11" fillId="0" borderId="15" xfId="0" applyFont="1" applyBorder="1" applyAlignment="1" applyProtection="1">
      <alignment horizontal="center"/>
      <protection hidden="1"/>
    </xf>
    <xf numFmtId="164" fontId="0" fillId="0" borderId="0" xfId="0" applyNumberFormat="1" applyBorder="1" applyProtection="1">
      <protection hidden="1"/>
    </xf>
    <xf numFmtId="37" fontId="20" fillId="0" borderId="14" xfId="0" applyNumberFormat="1" applyFont="1" applyFill="1" applyBorder="1" applyAlignment="1" applyProtection="1">
      <alignment horizontal="center" vertical="center"/>
      <protection hidden="1"/>
    </xf>
    <xf numFmtId="0" fontId="11" fillId="0" borderId="14" xfId="0" applyFont="1" applyBorder="1" applyAlignment="1" applyProtection="1">
      <alignment horizontal="center"/>
      <protection hidden="1"/>
    </xf>
    <xf numFmtId="164" fontId="20" fillId="0" borderId="14" xfId="3" applyFont="1" applyFill="1" applyBorder="1" applyAlignment="1" applyProtection="1">
      <alignment horizontal="right"/>
      <protection hidden="1"/>
    </xf>
    <xf numFmtId="164" fontId="20" fillId="0" borderId="7" xfId="3" applyFont="1" applyFill="1" applyBorder="1" applyAlignment="1" applyProtection="1">
      <alignment horizontal="right"/>
      <protection hidden="1"/>
    </xf>
    <xf numFmtId="37" fontId="20" fillId="0" borderId="4" xfId="0" applyNumberFormat="1" applyFont="1" applyFill="1" applyBorder="1" applyAlignment="1" applyProtection="1">
      <alignment horizontal="center"/>
      <protection hidden="1"/>
    </xf>
    <xf numFmtId="37" fontId="20" fillId="0" borderId="0" xfId="0" applyNumberFormat="1" applyFont="1" applyFill="1" applyBorder="1" applyAlignment="1" applyProtection="1">
      <alignment horizontal="center"/>
      <protection hidden="1"/>
    </xf>
    <xf numFmtId="164" fontId="20" fillId="0" borderId="2" xfId="3" applyFont="1" applyFill="1" applyBorder="1" applyAlignment="1" applyProtection="1">
      <alignment horizontal="right"/>
      <protection hidden="1"/>
    </xf>
    <xf numFmtId="164" fontId="20" fillId="0" borderId="3" xfId="3" applyFont="1" applyFill="1" applyBorder="1" applyAlignment="1" applyProtection="1">
      <alignment horizontal="right"/>
      <protection hidden="1"/>
    </xf>
    <xf numFmtId="164" fontId="20" fillId="0" borderId="4" xfId="3" applyFont="1" applyFill="1" applyBorder="1" applyAlignment="1" applyProtection="1">
      <alignment horizontal="right"/>
      <protection hidden="1"/>
    </xf>
    <xf numFmtId="37" fontId="21" fillId="0" borderId="0" xfId="0" applyNumberFormat="1" applyFont="1" applyFill="1" applyBorder="1" applyAlignment="1" applyProtection="1">
      <alignment horizontal="center"/>
      <protection hidden="1"/>
    </xf>
    <xf numFmtId="164" fontId="22" fillId="9" borderId="16" xfId="3" applyFont="1" applyFill="1" applyBorder="1" applyAlignment="1" applyProtection="1">
      <alignment horizontal="right"/>
      <protection hidden="1"/>
    </xf>
    <xf numFmtId="164" fontId="22" fillId="9" borderId="25" xfId="3" applyFont="1" applyFill="1" applyBorder="1" applyAlignment="1" applyProtection="1">
      <alignment horizontal="right"/>
      <protection hidden="1"/>
    </xf>
    <xf numFmtId="164" fontId="22" fillId="9" borderId="26" xfId="3" applyFont="1" applyFill="1" applyBorder="1" applyAlignment="1" applyProtection="1">
      <alignment horizontal="right"/>
      <protection hidden="1"/>
    </xf>
    <xf numFmtId="0" fontId="0" fillId="0" borderId="31" xfId="0" applyBorder="1" applyProtection="1">
      <protection hidden="1"/>
    </xf>
    <xf numFmtId="0" fontId="9" fillId="0" borderId="30" xfId="0" applyFont="1" applyBorder="1" applyProtection="1">
      <protection hidden="1"/>
    </xf>
    <xf numFmtId="0" fontId="11" fillId="0" borderId="30" xfId="0" applyFont="1" applyBorder="1" applyProtection="1">
      <protection hidden="1"/>
    </xf>
    <xf numFmtId="0" fontId="0" fillId="0" borderId="30" xfId="0" applyBorder="1" applyProtection="1">
      <protection hidden="1"/>
    </xf>
    <xf numFmtId="0" fontId="0" fillId="0" borderId="32" xfId="0" applyBorder="1" applyProtection="1">
      <protection hidden="1"/>
    </xf>
    <xf numFmtId="164" fontId="23" fillId="0" borderId="0" xfId="3" applyFont="1" applyFill="1" applyBorder="1" applyAlignment="1" applyProtection="1">
      <alignment horizontal="right"/>
      <protection hidden="1"/>
    </xf>
    <xf numFmtId="0" fontId="24" fillId="0" borderId="0" xfId="0" applyFont="1" applyAlignment="1" applyProtection="1">
      <alignment horizontal="center"/>
      <protection hidden="1"/>
    </xf>
    <xf numFmtId="0" fontId="7" fillId="0" borderId="0" xfId="0" applyFont="1" applyProtection="1">
      <protection hidden="1"/>
    </xf>
    <xf numFmtId="0" fontId="24" fillId="2" borderId="0" xfId="1" applyNumberFormat="1" applyFont="1" applyFill="1" applyAlignment="1" applyProtection="1">
      <alignment horizontal="center" vertical="center"/>
      <protection hidden="1"/>
    </xf>
    <xf numFmtId="0" fontId="25" fillId="0" borderId="0" xfId="0" applyFont="1" applyProtection="1">
      <protection hidden="1"/>
    </xf>
    <xf numFmtId="0" fontId="26" fillId="0" borderId="0" xfId="0" applyFont="1" applyProtection="1">
      <protection hidden="1"/>
    </xf>
    <xf numFmtId="0" fontId="0"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7" fillId="0" borderId="1" xfId="0" applyFont="1" applyBorder="1" applyAlignment="1" applyProtection="1">
      <alignment horizontal="left" vertical="center"/>
      <protection hidden="1"/>
    </xf>
    <xf numFmtId="2" fontId="7" fillId="0" borderId="1" xfId="0" applyNumberFormat="1" applyFont="1" applyBorder="1" applyAlignment="1" applyProtection="1">
      <alignment horizontal="left" vertical="center"/>
      <protection hidden="1"/>
    </xf>
    <xf numFmtId="9" fontId="1" fillId="0" borderId="0" xfId="1" applyFont="1" applyBorder="1" applyAlignment="1" applyProtection="1">
      <alignment horizontal="center" vertical="center"/>
      <protection hidden="1"/>
    </xf>
    <xf numFmtId="165" fontId="12" fillId="0" borderId="26" xfId="2" applyFont="1" applyBorder="1" applyAlignment="1" applyProtection="1">
      <alignment horizontal="center" vertical="center"/>
      <protection locked="0"/>
    </xf>
    <xf numFmtId="164" fontId="0" fillId="0" borderId="0" xfId="0" applyNumberFormat="1" applyProtection="1">
      <protection hidden="1"/>
    </xf>
    <xf numFmtId="0" fontId="2" fillId="0" borderId="0" xfId="0" applyFont="1" applyProtection="1">
      <protection hidden="1"/>
    </xf>
    <xf numFmtId="164" fontId="1" fillId="0" borderId="0" xfId="0" applyNumberFormat="1" applyFont="1" applyAlignment="1" applyProtection="1">
      <alignment vertical="center"/>
      <protection hidden="1"/>
    </xf>
    <xf numFmtId="0" fontId="1" fillId="0" borderId="1" xfId="0" applyFont="1" applyBorder="1" applyAlignment="1" applyProtection="1">
      <alignment horizontal="center"/>
      <protection hidden="1"/>
    </xf>
    <xf numFmtId="0" fontId="19" fillId="0" borderId="1" xfId="0" applyFont="1" applyBorder="1" applyAlignment="1" applyProtection="1">
      <alignment horizontal="center" vertical="center"/>
      <protection hidden="1"/>
    </xf>
    <xf numFmtId="164" fontId="1" fillId="0" borderId="1" xfId="0" applyNumberFormat="1" applyFont="1" applyBorder="1" applyAlignment="1" applyProtection="1">
      <alignment vertical="center"/>
      <protection hidden="1"/>
    </xf>
    <xf numFmtId="0" fontId="19" fillId="0" borderId="1" xfId="0" applyFont="1" applyBorder="1" applyProtection="1">
      <protection hidden="1"/>
    </xf>
    <xf numFmtId="164" fontId="1" fillId="0" borderId="0" xfId="0" applyNumberFormat="1" applyFont="1" applyProtection="1">
      <protection hidden="1"/>
    </xf>
    <xf numFmtId="0" fontId="15" fillId="2" borderId="0" xfId="0" applyFont="1" applyFill="1" applyBorder="1" applyAlignment="1" applyProtection="1">
      <alignment horizontal="center" vertical="center" wrapText="1"/>
      <protection hidden="1"/>
    </xf>
    <xf numFmtId="0" fontId="0" fillId="5" borderId="21" xfId="0" applyFill="1" applyBorder="1" applyProtection="1">
      <protection hidden="1"/>
    </xf>
    <xf numFmtId="0" fontId="0" fillId="5" borderId="23" xfId="0" applyFill="1" applyBorder="1" applyProtection="1">
      <protection hidden="1"/>
    </xf>
    <xf numFmtId="0" fontId="0" fillId="7" borderId="20" xfId="0" applyFill="1" applyBorder="1" applyProtection="1">
      <protection hidden="1"/>
    </xf>
    <xf numFmtId="0" fontId="0" fillId="7" borderId="21" xfId="0" applyFill="1" applyBorder="1" applyProtection="1">
      <protection hidden="1"/>
    </xf>
    <xf numFmtId="0" fontId="0" fillId="7" borderId="23" xfId="0" applyFill="1" applyBorder="1" applyProtection="1">
      <protection hidden="1"/>
    </xf>
    <xf numFmtId="0" fontId="0" fillId="6" borderId="20" xfId="0" applyFill="1" applyBorder="1" applyProtection="1">
      <protection hidden="1"/>
    </xf>
    <xf numFmtId="0" fontId="0" fillId="6" borderId="21" xfId="0" applyFill="1" applyBorder="1" applyProtection="1">
      <protection hidden="1"/>
    </xf>
    <xf numFmtId="0" fontId="0" fillId="6" borderId="23" xfId="0" applyFill="1" applyBorder="1" applyProtection="1">
      <protection hidden="1"/>
    </xf>
    <xf numFmtId="0" fontId="1" fillId="6" borderId="24" xfId="0" applyFont="1" applyFill="1" applyBorder="1" applyAlignment="1" applyProtection="1">
      <alignment horizontal="center"/>
      <protection hidden="1"/>
    </xf>
    <xf numFmtId="0" fontId="1" fillId="6" borderId="26" xfId="0" applyFont="1" applyFill="1" applyBorder="1" applyAlignment="1" applyProtection="1">
      <alignment horizontal="center"/>
      <protection hidden="1"/>
    </xf>
    <xf numFmtId="0" fontId="1" fillId="6" borderId="16" xfId="0" applyFont="1" applyFill="1" applyBorder="1" applyAlignment="1" applyProtection="1">
      <alignment horizontal="center"/>
      <protection hidden="1"/>
    </xf>
    <xf numFmtId="164" fontId="0" fillId="5" borderId="19" xfId="0" applyNumberFormat="1" applyFill="1" applyBorder="1" applyProtection="1">
      <protection hidden="1"/>
    </xf>
    <xf numFmtId="164" fontId="0" fillId="5" borderId="20" xfId="0" applyNumberFormat="1" applyFill="1" applyBorder="1" applyProtection="1">
      <protection hidden="1"/>
    </xf>
    <xf numFmtId="164" fontId="0" fillId="5" borderId="34" xfId="0" applyNumberFormat="1" applyFill="1" applyBorder="1" applyProtection="1">
      <protection hidden="1"/>
    </xf>
    <xf numFmtId="164" fontId="0" fillId="5" borderId="1" xfId="0" applyNumberFormat="1" applyFill="1" applyBorder="1" applyProtection="1">
      <protection hidden="1"/>
    </xf>
    <xf numFmtId="164" fontId="0" fillId="5" borderId="10" xfId="0" applyNumberFormat="1" applyFill="1" applyBorder="1" applyProtection="1">
      <protection hidden="1"/>
    </xf>
    <xf numFmtId="164" fontId="0" fillId="5" borderId="21" xfId="0" applyNumberFormat="1" applyFill="1" applyBorder="1" applyProtection="1">
      <protection hidden="1"/>
    </xf>
    <xf numFmtId="0" fontId="0" fillId="5" borderId="33" xfId="0" applyFill="1" applyBorder="1" applyAlignment="1" applyProtection="1">
      <alignment horizontal="center"/>
      <protection hidden="1"/>
    </xf>
    <xf numFmtId="0" fontId="0" fillId="5" borderId="22" xfId="0" applyFill="1" applyBorder="1" applyAlignment="1" applyProtection="1">
      <alignment horizontal="center"/>
      <protection hidden="1"/>
    </xf>
    <xf numFmtId="167" fontId="19" fillId="0" borderId="1" xfId="1" applyNumberFormat="1" applyFont="1" applyBorder="1" applyAlignment="1" applyProtection="1">
      <alignment horizontal="center" vertical="center"/>
      <protection hidden="1"/>
    </xf>
    <xf numFmtId="4" fontId="29" fillId="0" borderId="1" xfId="0" applyNumberFormat="1" applyFont="1" applyBorder="1" applyAlignment="1" applyProtection="1">
      <alignment horizontal="center" vertical="center" wrapText="1"/>
      <protection locked="0"/>
    </xf>
    <xf numFmtId="166" fontId="29" fillId="0" borderId="1" xfId="0" applyNumberFormat="1" applyFont="1" applyBorder="1" applyAlignment="1" applyProtection="1">
      <alignment horizontal="center" vertical="center" wrapText="1"/>
      <protection locked="0"/>
    </xf>
    <xf numFmtId="168" fontId="29" fillId="0" borderId="1" xfId="0" applyNumberFormat="1" applyFont="1" applyBorder="1" applyAlignment="1" applyProtection="1">
      <alignment horizontal="center" vertical="center" wrapText="1"/>
      <protection locked="0"/>
    </xf>
    <xf numFmtId="166" fontId="30" fillId="0" borderId="1" xfId="2" applyNumberFormat="1" applyFont="1" applyBorder="1" applyAlignment="1" applyProtection="1">
      <alignment horizontal="center" vertical="center"/>
      <protection locked="0"/>
    </xf>
    <xf numFmtId="0" fontId="29" fillId="0" borderId="0" xfId="0" applyFont="1" applyProtection="1">
      <protection hidden="1"/>
    </xf>
    <xf numFmtId="0" fontId="34" fillId="0" borderId="0" xfId="0" applyFont="1" applyProtection="1">
      <protection hidden="1"/>
    </xf>
    <xf numFmtId="0" fontId="34" fillId="0" borderId="0" xfId="0" applyFont="1" applyBorder="1" applyProtection="1">
      <protection hidden="1"/>
    </xf>
    <xf numFmtId="0" fontId="35" fillId="0" borderId="0" xfId="0" applyFont="1" applyBorder="1" applyAlignment="1" applyProtection="1">
      <alignment horizontal="right"/>
      <protection hidden="1"/>
    </xf>
    <xf numFmtId="0" fontId="34" fillId="0" borderId="0" xfId="0" applyFont="1" applyAlignment="1" applyProtection="1">
      <alignment horizontal="right"/>
      <protection hidden="1"/>
    </xf>
    <xf numFmtId="0" fontId="34" fillId="0" borderId="0" xfId="0" applyFont="1" applyProtection="1">
      <protection locked="0"/>
    </xf>
    <xf numFmtId="4" fontId="34" fillId="0" borderId="0" xfId="0" applyNumberFormat="1" applyFont="1" applyBorder="1" applyAlignment="1" applyProtection="1">
      <alignment horizontal="left" vertical="top" wrapText="1"/>
      <protection locked="0"/>
    </xf>
    <xf numFmtId="4" fontId="34" fillId="0" borderId="0" xfId="0" applyNumberFormat="1" applyFont="1" applyBorder="1" applyAlignment="1" applyProtection="1">
      <alignment horizontal="left" vertical="top"/>
      <protection locked="0"/>
    </xf>
    <xf numFmtId="4" fontId="34" fillId="0" borderId="0" xfId="0" applyNumberFormat="1" applyFont="1" applyBorder="1" applyAlignment="1" applyProtection="1">
      <alignment horizontal="center" vertical="center" wrapText="1"/>
      <protection locked="0"/>
    </xf>
    <xf numFmtId="4" fontId="34" fillId="0" borderId="0" xfId="0" applyNumberFormat="1" applyFont="1" applyBorder="1" applyAlignment="1" applyProtection="1">
      <alignment horizontal="left" vertical="center"/>
      <protection locked="0"/>
    </xf>
    <xf numFmtId="4" fontId="34" fillId="0" borderId="0" xfId="0" applyNumberFormat="1" applyFont="1" applyBorder="1" applyAlignment="1" applyProtection="1">
      <alignment horizontal="left" vertical="top"/>
      <protection hidden="1"/>
    </xf>
    <xf numFmtId="4" fontId="34" fillId="0" borderId="0" xfId="0" applyNumberFormat="1" applyFont="1" applyBorder="1" applyAlignment="1" applyProtection="1">
      <alignment horizontal="center" vertical="center"/>
      <protection locked="0"/>
    </xf>
    <xf numFmtId="0" fontId="37" fillId="0" borderId="0" xfId="0" applyFont="1" applyAlignment="1" applyProtection="1">
      <alignment horizontal="right" vertical="top" wrapText="1"/>
      <protection hidden="1"/>
    </xf>
    <xf numFmtId="0" fontId="30" fillId="0" borderId="0" xfId="0" applyFont="1" applyBorder="1" applyAlignment="1" applyProtection="1">
      <alignment horizontal="right" vertical="center" wrapText="1"/>
      <protection hidden="1"/>
    </xf>
    <xf numFmtId="4" fontId="37" fillId="0" borderId="0" xfId="0" applyNumberFormat="1" applyFont="1" applyBorder="1" applyAlignment="1" applyProtection="1">
      <alignment horizontal="center" vertical="center" wrapText="1"/>
      <protection locked="0"/>
    </xf>
    <xf numFmtId="4" fontId="36" fillId="0" borderId="0" xfId="0" applyNumberFormat="1" applyFont="1" applyBorder="1" applyAlignment="1" applyProtection="1">
      <alignment horizontal="left" vertical="center" wrapText="1"/>
      <protection locked="0"/>
    </xf>
    <xf numFmtId="4" fontId="38" fillId="0" borderId="0" xfId="0" applyNumberFormat="1" applyFont="1" applyBorder="1" applyAlignment="1" applyProtection="1">
      <alignment horizontal="center" vertical="center" wrapText="1"/>
      <protection locked="0"/>
    </xf>
    <xf numFmtId="9" fontId="36" fillId="0" borderId="1" xfId="1" applyFont="1" applyBorder="1" applyAlignment="1" applyProtection="1">
      <alignment horizontal="center" vertical="center" wrapText="1"/>
      <protection locked="0"/>
    </xf>
    <xf numFmtId="4" fontId="39" fillId="0" borderId="10" xfId="0" applyNumberFormat="1" applyFont="1" applyBorder="1" applyAlignment="1" applyProtection="1">
      <alignment horizontal="center" vertical="center" wrapText="1"/>
      <protection locked="0"/>
    </xf>
    <xf numFmtId="4" fontId="39" fillId="0" borderId="11" xfId="0" applyNumberFormat="1" applyFont="1" applyBorder="1" applyAlignment="1" applyProtection="1">
      <alignment horizontal="center" vertical="center" wrapText="1"/>
      <protection locked="0"/>
    </xf>
    <xf numFmtId="4" fontId="37" fillId="0" borderId="1" xfId="0" applyNumberFormat="1" applyFont="1" applyBorder="1" applyAlignment="1" applyProtection="1">
      <alignment horizontal="center" vertical="center" wrapText="1"/>
      <protection locked="0"/>
    </xf>
    <xf numFmtId="4" fontId="36" fillId="0" borderId="1" xfId="0" applyNumberFormat="1" applyFont="1" applyBorder="1" applyAlignment="1" applyProtection="1">
      <alignment horizontal="center" vertical="center" wrapText="1"/>
      <protection locked="0"/>
    </xf>
    <xf numFmtId="4" fontId="39" fillId="0" borderId="10" xfId="0" applyNumberFormat="1" applyFont="1" applyBorder="1" applyAlignment="1" applyProtection="1">
      <alignment horizontal="left" vertical="center" wrapText="1"/>
      <protection locked="0"/>
    </xf>
    <xf numFmtId="4" fontId="34" fillId="0" borderId="0" xfId="0" applyNumberFormat="1" applyFont="1" applyBorder="1" applyAlignment="1" applyProtection="1">
      <alignment horizontal="left" vertical="center" wrapText="1"/>
      <protection locked="0"/>
    </xf>
    <xf numFmtId="0" fontId="40" fillId="0" borderId="0" xfId="0" applyFont="1" applyProtection="1">
      <protection hidden="1"/>
    </xf>
    <xf numFmtId="10" fontId="38" fillId="0" borderId="1" xfId="1" applyNumberFormat="1" applyFont="1" applyFill="1" applyBorder="1" applyAlignment="1" applyProtection="1">
      <alignment horizontal="center" vertical="center"/>
      <protection hidden="1"/>
    </xf>
    <xf numFmtId="0" fontId="37" fillId="0" borderId="0" xfId="0" applyFont="1" applyBorder="1" applyAlignment="1" applyProtection="1">
      <alignment horizontal="right" vertical="center"/>
      <protection hidden="1"/>
    </xf>
    <xf numFmtId="0" fontId="33" fillId="0" borderId="0" xfId="0" applyFont="1" applyBorder="1" applyAlignment="1" applyProtection="1">
      <alignment horizontal="center"/>
      <protection hidden="1"/>
    </xf>
    <xf numFmtId="0" fontId="42" fillId="0" borderId="0" xfId="0" applyFont="1" applyProtection="1">
      <protection hidden="1"/>
    </xf>
    <xf numFmtId="0" fontId="41" fillId="13" borderId="1"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wrapText="1"/>
      <protection hidden="1"/>
    </xf>
    <xf numFmtId="0" fontId="30" fillId="14" borderId="1" xfId="0" applyFont="1" applyFill="1" applyBorder="1" applyAlignment="1" applyProtection="1">
      <alignment horizontal="center" vertical="center"/>
      <protection hidden="1"/>
    </xf>
    <xf numFmtId="166" fontId="30" fillId="14" borderId="1" xfId="0" applyNumberFormat="1" applyFont="1" applyFill="1" applyBorder="1" applyAlignment="1" applyProtection="1">
      <alignment horizontal="center" vertical="center"/>
      <protection hidden="1"/>
    </xf>
    <xf numFmtId="166" fontId="29" fillId="14" borderId="1" xfId="0" applyNumberFormat="1" applyFont="1" applyFill="1" applyBorder="1" applyAlignment="1" applyProtection="1">
      <alignment horizontal="center" vertical="center"/>
      <protection hidden="1"/>
    </xf>
    <xf numFmtId="4" fontId="36" fillId="0" borderId="0" xfId="0" applyNumberFormat="1" applyFont="1" applyBorder="1" applyAlignment="1" applyProtection="1">
      <alignment horizontal="left" vertical="top" wrapText="1"/>
      <protection locked="0"/>
    </xf>
    <xf numFmtId="0" fontId="41" fillId="13" borderId="1" xfId="0" applyFont="1" applyFill="1" applyBorder="1" applyAlignment="1" applyProtection="1">
      <alignment horizontal="left" vertical="center" wrapText="1"/>
      <protection hidden="1"/>
    </xf>
    <xf numFmtId="0" fontId="41" fillId="13" borderId="1" xfId="0" applyFont="1" applyFill="1" applyBorder="1" applyAlignment="1" applyProtection="1">
      <alignment horizontal="left" vertical="center"/>
      <protection hidden="1"/>
    </xf>
    <xf numFmtId="0" fontId="41" fillId="13" borderId="1" xfId="0" applyFont="1" applyFill="1" applyBorder="1" applyAlignment="1" applyProtection="1">
      <alignment horizontal="left"/>
      <protection hidden="1"/>
    </xf>
    <xf numFmtId="4" fontId="41" fillId="13" borderId="1" xfId="0" applyNumberFormat="1" applyFont="1" applyFill="1" applyBorder="1" applyAlignment="1" applyProtection="1">
      <alignment horizontal="center" vertical="center" wrapText="1"/>
      <protection hidden="1"/>
    </xf>
    <xf numFmtId="4" fontId="41" fillId="13" borderId="1" xfId="0" applyNumberFormat="1" applyFont="1" applyFill="1" applyBorder="1" applyAlignment="1" applyProtection="1">
      <alignment horizontal="center" vertical="center" wrapText="1"/>
      <protection locked="0"/>
    </xf>
    <xf numFmtId="0" fontId="34" fillId="0" borderId="0" xfId="0" applyFont="1" applyAlignment="1" applyProtection="1">
      <alignment horizontal="left"/>
      <protection hidden="1"/>
    </xf>
    <xf numFmtId="4" fontId="37" fillId="0" borderId="0" xfId="0" applyNumberFormat="1" applyFont="1" applyBorder="1" applyAlignment="1" applyProtection="1">
      <alignment horizontal="left" vertical="center" wrapText="1"/>
      <protection locked="0"/>
    </xf>
    <xf numFmtId="4" fontId="41" fillId="13" borderId="1" xfId="0" applyNumberFormat="1" applyFont="1" applyFill="1" applyBorder="1" applyAlignment="1" applyProtection="1">
      <alignment horizontal="left" vertical="center" wrapText="1"/>
      <protection hidden="1"/>
    </xf>
    <xf numFmtId="0" fontId="41" fillId="13" borderId="1" xfId="0" applyFont="1" applyFill="1" applyBorder="1" applyAlignment="1" applyProtection="1">
      <alignment horizontal="left" vertical="top" wrapText="1"/>
      <protection hidden="1"/>
    </xf>
    <xf numFmtId="0" fontId="45" fillId="0" borderId="8" xfId="0" applyFont="1" applyFill="1" applyBorder="1" applyAlignment="1" applyProtection="1">
      <alignment vertical="center" wrapText="1"/>
      <protection hidden="1"/>
    </xf>
    <xf numFmtId="0" fontId="44" fillId="0" borderId="0" xfId="0" applyFont="1" applyFill="1" applyBorder="1" applyAlignment="1" applyProtection="1">
      <alignment vertical="center" wrapText="1"/>
      <protection hidden="1"/>
    </xf>
    <xf numFmtId="3" fontId="41" fillId="13" borderId="1" xfId="0" applyNumberFormat="1" applyFont="1" applyFill="1" applyBorder="1" applyAlignment="1" applyProtection="1">
      <alignment horizontal="center" vertical="center"/>
      <protection hidden="1"/>
    </xf>
    <xf numFmtId="3" fontId="45" fillId="13" borderId="1" xfId="0" applyNumberFormat="1" applyFont="1" applyFill="1" applyBorder="1" applyAlignment="1" applyProtection="1">
      <alignment horizontal="center" vertical="center" wrapText="1"/>
      <protection hidden="1"/>
    </xf>
    <xf numFmtId="4" fontId="41" fillId="13" borderId="0" xfId="0" applyNumberFormat="1" applyFont="1" applyFill="1" applyBorder="1" applyAlignment="1" applyProtection="1">
      <alignment horizontal="left" vertical="center" wrapText="1"/>
      <protection hidden="1"/>
    </xf>
    <xf numFmtId="0" fontId="46" fillId="0" borderId="0" xfId="0" applyFont="1" applyProtection="1">
      <protection hidden="1"/>
    </xf>
    <xf numFmtId="0" fontId="36" fillId="0" borderId="0" xfId="0" applyFont="1" applyProtection="1">
      <protection hidden="1"/>
    </xf>
    <xf numFmtId="0" fontId="34" fillId="0" borderId="1" xfId="0" applyFont="1" applyBorder="1" applyAlignment="1" applyProtection="1">
      <alignment horizontal="center" vertical="center"/>
      <protection hidden="1"/>
    </xf>
    <xf numFmtId="0" fontId="36" fillId="0" borderId="0" xfId="0" applyFont="1" applyBorder="1" applyAlignment="1" applyProtection="1">
      <alignment horizontal="center"/>
      <protection hidden="1"/>
    </xf>
    <xf numFmtId="0" fontId="36" fillId="0" borderId="0" xfId="0" applyFont="1" applyBorder="1" applyProtection="1">
      <protection hidden="1"/>
    </xf>
    <xf numFmtId="0" fontId="38" fillId="15" borderId="1" xfId="0" applyFont="1" applyFill="1" applyBorder="1" applyAlignment="1" applyProtection="1">
      <alignment horizontal="center" vertical="center"/>
      <protection hidden="1"/>
    </xf>
    <xf numFmtId="0" fontId="36" fillId="15" borderId="1" xfId="0" applyFont="1" applyFill="1" applyBorder="1" applyAlignment="1" applyProtection="1">
      <alignment horizontal="center"/>
      <protection hidden="1"/>
    </xf>
    <xf numFmtId="0" fontId="36" fillId="15" borderId="1" xfId="0" applyFont="1" applyFill="1" applyBorder="1" applyAlignment="1" applyProtection="1">
      <alignment horizontal="center" vertical="center"/>
      <protection hidden="1"/>
    </xf>
    <xf numFmtId="0" fontId="42" fillId="15" borderId="0" xfId="0" applyFont="1" applyFill="1" applyProtection="1">
      <protection hidden="1"/>
    </xf>
    <xf numFmtId="166" fontId="30" fillId="15" borderId="1" xfId="0" applyNumberFormat="1" applyFont="1" applyFill="1" applyBorder="1" applyAlignment="1" applyProtection="1">
      <alignment horizontal="center" vertical="center"/>
      <protection hidden="1"/>
    </xf>
    <xf numFmtId="10" fontId="48" fillId="16" borderId="1" xfId="1" applyNumberFormat="1" applyFont="1" applyFill="1" applyBorder="1" applyAlignment="1" applyProtection="1">
      <alignment horizontal="center" vertical="center"/>
      <protection hidden="1"/>
    </xf>
    <xf numFmtId="4" fontId="34" fillId="0" borderId="0" xfId="0" applyNumberFormat="1" applyFont="1" applyBorder="1" applyAlignment="1" applyProtection="1">
      <alignment horizontal="center" vertical="justify" wrapText="1"/>
    </xf>
    <xf numFmtId="1" fontId="36" fillId="0" borderId="1" xfId="0" applyNumberFormat="1"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hidden="1"/>
    </xf>
    <xf numFmtId="4" fontId="39" fillId="0" borderId="1" xfId="0" applyNumberFormat="1" applyFont="1" applyBorder="1" applyAlignment="1" applyProtection="1">
      <alignment horizontal="center" vertical="center" wrapText="1"/>
      <protection locked="0"/>
    </xf>
    <xf numFmtId="4" fontId="34" fillId="0" borderId="1" xfId="0" applyNumberFormat="1" applyFont="1" applyBorder="1" applyAlignment="1" applyProtection="1">
      <alignment horizontal="center" vertical="center"/>
      <protection locked="0"/>
    </xf>
    <xf numFmtId="0" fontId="30" fillId="0" borderId="0" xfId="0" applyFont="1" applyProtection="1">
      <protection hidden="1"/>
    </xf>
    <xf numFmtId="0" fontId="50" fillId="0" borderId="0" xfId="0" applyFont="1" applyProtection="1">
      <protection hidden="1"/>
    </xf>
    <xf numFmtId="0" fontId="37" fillId="0" borderId="0" xfId="0" applyFont="1" applyBorder="1" applyAlignment="1" applyProtection="1">
      <alignment vertical="center"/>
      <protection hidden="1"/>
    </xf>
    <xf numFmtId="0" fontId="37" fillId="0" borderId="1" xfId="0" applyFont="1" applyBorder="1" applyAlignment="1" applyProtection="1">
      <alignment horizontal="center" vertical="center"/>
      <protection hidden="1"/>
    </xf>
    <xf numFmtId="3" fontId="34" fillId="0" borderId="0" xfId="0" applyNumberFormat="1" applyFont="1" applyBorder="1" applyAlignment="1" applyProtection="1">
      <alignment horizontal="center" vertical="center" wrapText="1"/>
      <protection locked="0"/>
    </xf>
    <xf numFmtId="0" fontId="37" fillId="0" borderId="1" xfId="0" applyFont="1" applyBorder="1" applyAlignment="1" applyProtection="1">
      <alignment horizontal="center" vertical="center"/>
      <protection hidden="1"/>
    </xf>
    <xf numFmtId="4" fontId="34" fillId="0" borderId="0" xfId="0" applyNumberFormat="1" applyFont="1" applyBorder="1" applyAlignment="1" applyProtection="1">
      <alignment horizontal="left" vertical="justify" wrapText="1"/>
    </xf>
    <xf numFmtId="4" fontId="34" fillId="0" borderId="0" xfId="0" applyNumberFormat="1" applyFont="1" applyBorder="1" applyAlignment="1" applyProtection="1">
      <alignment horizontal="center" vertical="justify" wrapText="1"/>
    </xf>
    <xf numFmtId="4" fontId="34" fillId="0" borderId="0" xfId="0" applyNumberFormat="1" applyFont="1" applyBorder="1" applyAlignment="1" applyProtection="1">
      <alignment horizontal="left" vertical="center" wrapText="1"/>
      <protection locked="0"/>
    </xf>
    <xf numFmtId="0" fontId="41" fillId="13" borderId="1" xfId="0" applyFont="1" applyFill="1" applyBorder="1" applyAlignment="1" applyProtection="1">
      <alignment horizontal="center" vertical="center" wrapText="1"/>
      <protection hidden="1"/>
    </xf>
    <xf numFmtId="0" fontId="41" fillId="13" borderId="0" xfId="0" applyFont="1" applyFill="1" applyBorder="1" applyAlignment="1" applyProtection="1">
      <alignment horizontal="center" vertical="center" wrapText="1"/>
      <protection hidden="1"/>
    </xf>
    <xf numFmtId="0" fontId="36" fillId="0" borderId="1" xfId="0" applyFont="1" applyBorder="1" applyAlignment="1" applyProtection="1">
      <alignment horizontal="center" vertical="center" wrapText="1"/>
      <protection hidden="1"/>
    </xf>
    <xf numFmtId="10" fontId="48" fillId="16" borderId="1" xfId="0" applyNumberFormat="1" applyFont="1" applyFill="1" applyBorder="1" applyAlignment="1" applyProtection="1">
      <alignment horizontal="center" vertical="center"/>
      <protection hidden="1"/>
    </xf>
    <xf numFmtId="0" fontId="41" fillId="13" borderId="10" xfId="0" applyFont="1" applyFill="1" applyBorder="1" applyAlignment="1" applyProtection="1">
      <alignment horizontal="center" vertical="center"/>
      <protection hidden="1"/>
    </xf>
    <xf numFmtId="0" fontId="41" fillId="13" borderId="11" xfId="0" applyFont="1" applyFill="1" applyBorder="1" applyAlignment="1" applyProtection="1">
      <alignment horizontal="center" vertical="center"/>
      <protection hidden="1"/>
    </xf>
    <xf numFmtId="0" fontId="41" fillId="13" borderId="12" xfId="0" applyFont="1" applyFill="1" applyBorder="1" applyAlignment="1" applyProtection="1">
      <alignment horizontal="center" vertical="center"/>
      <protection hidden="1"/>
    </xf>
    <xf numFmtId="4" fontId="29" fillId="0" borderId="1" xfId="0" applyNumberFormat="1" applyFont="1" applyBorder="1" applyAlignment="1" applyProtection="1">
      <alignment horizontal="left" vertical="center" wrapText="1"/>
      <protection locked="0"/>
    </xf>
    <xf numFmtId="0" fontId="30" fillId="14" borderId="10" xfId="0" applyFont="1" applyFill="1" applyBorder="1" applyAlignment="1" applyProtection="1">
      <alignment horizontal="left" vertical="center" wrapText="1"/>
      <protection hidden="1"/>
    </xf>
    <xf numFmtId="0" fontId="30" fillId="14" borderId="11" xfId="0" applyFont="1" applyFill="1" applyBorder="1" applyAlignment="1" applyProtection="1">
      <alignment horizontal="left" vertical="center" wrapText="1"/>
      <protection hidden="1"/>
    </xf>
    <xf numFmtId="0" fontId="30" fillId="14" borderId="12" xfId="0" applyFont="1" applyFill="1" applyBorder="1" applyAlignment="1" applyProtection="1">
      <alignment horizontal="left" vertical="center" wrapText="1"/>
      <protection hidden="1"/>
    </xf>
    <xf numFmtId="0" fontId="30" fillId="15" borderId="1" xfId="0" applyFont="1" applyFill="1" applyBorder="1" applyAlignment="1" applyProtection="1">
      <alignment horizontal="right" vertical="center"/>
      <protection hidden="1"/>
    </xf>
    <xf numFmtId="4" fontId="34" fillId="0" borderId="0" xfId="0" applyNumberFormat="1" applyFont="1" applyBorder="1" applyAlignment="1" applyProtection="1">
      <alignment horizontal="center" vertical="center" wrapText="1"/>
      <protection locked="0"/>
    </xf>
    <xf numFmtId="0" fontId="30" fillId="14" borderId="10" xfId="0" applyFont="1" applyFill="1" applyBorder="1" applyAlignment="1" applyProtection="1">
      <alignment horizontal="left" vertical="center"/>
      <protection hidden="1"/>
    </xf>
    <xf numFmtId="0" fontId="30" fillId="14" borderId="11" xfId="0" applyFont="1" applyFill="1" applyBorder="1" applyAlignment="1" applyProtection="1">
      <alignment horizontal="left" vertical="center"/>
      <protection hidden="1"/>
    </xf>
    <xf numFmtId="0" fontId="30" fillId="14" borderId="12" xfId="0" applyFont="1" applyFill="1" applyBorder="1" applyAlignment="1" applyProtection="1">
      <alignment horizontal="left" vertical="center"/>
      <protection hidden="1"/>
    </xf>
    <xf numFmtId="4" fontId="29" fillId="0" borderId="2" xfId="0" applyNumberFormat="1" applyFont="1" applyBorder="1" applyAlignment="1" applyProtection="1">
      <alignment horizontal="left" vertical="center" wrapText="1"/>
      <protection locked="0"/>
    </xf>
    <xf numFmtId="4" fontId="29" fillId="0" borderId="3" xfId="0" applyNumberFormat="1" applyFont="1" applyBorder="1" applyAlignment="1" applyProtection="1">
      <alignment horizontal="left" vertical="center" wrapText="1"/>
      <protection locked="0"/>
    </xf>
    <xf numFmtId="4" fontId="29" fillId="0" borderId="4" xfId="0" applyNumberFormat="1" applyFont="1" applyBorder="1" applyAlignment="1" applyProtection="1">
      <alignment horizontal="left" vertical="center" wrapText="1"/>
      <protection locked="0"/>
    </xf>
    <xf numFmtId="4" fontId="29" fillId="0" borderId="8" xfId="0" applyNumberFormat="1" applyFont="1" applyBorder="1" applyAlignment="1" applyProtection="1">
      <alignment horizontal="left" vertical="center" wrapText="1"/>
      <protection locked="0"/>
    </xf>
    <xf numFmtId="4" fontId="29" fillId="0" borderId="0" xfId="0" applyNumberFormat="1" applyFont="1" applyBorder="1" applyAlignment="1" applyProtection="1">
      <alignment horizontal="left" vertical="center" wrapText="1"/>
      <protection locked="0"/>
    </xf>
    <xf numFmtId="4" fontId="29" fillId="0" borderId="9" xfId="0" applyNumberFormat="1" applyFont="1" applyBorder="1" applyAlignment="1" applyProtection="1">
      <alignment horizontal="left" vertical="center" wrapText="1"/>
      <protection locked="0"/>
    </xf>
    <xf numFmtId="4" fontId="29" fillId="0" borderId="5" xfId="0" applyNumberFormat="1" applyFont="1" applyBorder="1" applyAlignment="1" applyProtection="1">
      <alignment horizontal="left" vertical="center" wrapText="1"/>
      <protection locked="0"/>
    </xf>
    <xf numFmtId="4" fontId="29" fillId="0" borderId="6" xfId="0" applyNumberFormat="1" applyFont="1" applyBorder="1" applyAlignment="1" applyProtection="1">
      <alignment horizontal="left" vertical="center" wrapText="1"/>
      <protection locked="0"/>
    </xf>
    <xf numFmtId="4" fontId="29" fillId="0" borderId="7" xfId="0" applyNumberFormat="1" applyFont="1" applyBorder="1" applyAlignment="1" applyProtection="1">
      <alignment horizontal="left" vertical="center" wrapText="1"/>
      <protection locked="0"/>
    </xf>
    <xf numFmtId="1" fontId="36" fillId="0" borderId="1" xfId="0" applyNumberFormat="1" applyFont="1" applyBorder="1" applyAlignment="1" applyProtection="1">
      <alignment horizontal="left" vertical="center" wrapText="1"/>
      <protection locked="0"/>
    </xf>
    <xf numFmtId="166" fontId="36" fillId="0" borderId="11" xfId="0" applyNumberFormat="1" applyFont="1" applyBorder="1" applyAlignment="1" applyProtection="1">
      <alignment horizontal="center" vertical="center"/>
      <protection hidden="1"/>
    </xf>
    <xf numFmtId="166" fontId="36" fillId="0" borderId="12" xfId="0" applyNumberFormat="1" applyFont="1" applyBorder="1" applyAlignment="1" applyProtection="1">
      <alignment horizontal="center" vertical="center"/>
      <protection hidden="1"/>
    </xf>
    <xf numFmtId="4" fontId="36" fillId="0" borderId="1" xfId="0" applyNumberFormat="1" applyFont="1" applyBorder="1" applyAlignment="1" applyProtection="1">
      <alignment vertical="center" wrapText="1"/>
      <protection locked="0"/>
    </xf>
    <xf numFmtId="0" fontId="41" fillId="13" borderId="2" xfId="0" applyFont="1" applyFill="1" applyBorder="1" applyAlignment="1" applyProtection="1">
      <alignment horizontal="center" vertical="center"/>
      <protection hidden="1"/>
    </xf>
    <xf numFmtId="0" fontId="41" fillId="13" borderId="3" xfId="0" applyFont="1" applyFill="1" applyBorder="1" applyAlignment="1" applyProtection="1">
      <alignment horizontal="center" vertical="center"/>
      <protection hidden="1"/>
    </xf>
    <xf numFmtId="0" fontId="41" fillId="13" borderId="4" xfId="0" applyFont="1" applyFill="1" applyBorder="1" applyAlignment="1" applyProtection="1">
      <alignment horizontal="center" vertical="center"/>
      <protection hidden="1"/>
    </xf>
    <xf numFmtId="0" fontId="41" fillId="13" borderId="8" xfId="0" applyFont="1" applyFill="1" applyBorder="1" applyAlignment="1" applyProtection="1">
      <alignment horizontal="center" vertical="center"/>
      <protection hidden="1"/>
    </xf>
    <xf numFmtId="0" fontId="41" fillId="13" borderId="0" xfId="0" applyFont="1" applyFill="1" applyBorder="1" applyAlignment="1" applyProtection="1">
      <alignment horizontal="center" vertical="center"/>
      <protection hidden="1"/>
    </xf>
    <xf numFmtId="0" fontId="41" fillId="13" borderId="9" xfId="0" applyFont="1" applyFill="1" applyBorder="1" applyAlignment="1" applyProtection="1">
      <alignment horizontal="center" vertical="center"/>
      <protection hidden="1"/>
    </xf>
    <xf numFmtId="0" fontId="41" fillId="13" borderId="5" xfId="0" applyFont="1" applyFill="1" applyBorder="1" applyAlignment="1" applyProtection="1">
      <alignment horizontal="center" vertical="center"/>
      <protection hidden="1"/>
    </xf>
    <xf numFmtId="0" fontId="41" fillId="13" borderId="6" xfId="0" applyFont="1" applyFill="1" applyBorder="1" applyAlignment="1" applyProtection="1">
      <alignment horizontal="center" vertical="center"/>
      <protection hidden="1"/>
    </xf>
    <xf numFmtId="0" fontId="41" fillId="13" borderId="7" xfId="0" applyFont="1" applyFill="1" applyBorder="1" applyAlignment="1" applyProtection="1">
      <alignment horizontal="center" vertical="center"/>
      <protection hidden="1"/>
    </xf>
    <xf numFmtId="0" fontId="34" fillId="0" borderId="0" xfId="0" applyFont="1" applyBorder="1" applyAlignment="1" applyProtection="1">
      <alignment horizontal="center" wrapText="1"/>
      <protection hidden="1"/>
    </xf>
    <xf numFmtId="0" fontId="33" fillId="0" borderId="3" xfId="0" applyFont="1" applyBorder="1" applyAlignment="1" applyProtection="1">
      <alignment horizontal="center"/>
      <protection hidden="1"/>
    </xf>
    <xf numFmtId="4" fontId="34" fillId="0" borderId="0" xfId="0" applyNumberFormat="1" applyFont="1" applyFill="1" applyBorder="1" applyAlignment="1" applyProtection="1">
      <alignment horizontal="left" vertical="center" wrapText="1"/>
      <protection locked="0"/>
    </xf>
    <xf numFmtId="0" fontId="35" fillId="0" borderId="0" xfId="0" applyFont="1" applyBorder="1" applyAlignment="1" applyProtection="1">
      <alignment horizontal="center"/>
      <protection hidden="1"/>
    </xf>
    <xf numFmtId="4" fontId="34" fillId="0" borderId="0" xfId="0" applyNumberFormat="1" applyFont="1" applyFill="1" applyBorder="1" applyAlignment="1" applyProtection="1">
      <alignment horizontal="right" vertical="center"/>
      <protection locked="0"/>
    </xf>
    <xf numFmtId="0" fontId="34" fillId="0" borderId="0" xfId="0" applyFont="1" applyAlignment="1" applyProtection="1">
      <alignment horizontal="left" vertical="center" wrapText="1"/>
      <protection hidden="1"/>
    </xf>
    <xf numFmtId="169" fontId="34" fillId="0" borderId="0" xfId="0" applyNumberFormat="1" applyFont="1" applyBorder="1" applyAlignment="1" applyProtection="1">
      <alignment horizontal="center" vertical="center" wrapText="1"/>
      <protection locked="0"/>
    </xf>
    <xf numFmtId="4" fontId="36" fillId="0" borderId="1" xfId="0" applyNumberFormat="1" applyFont="1" applyBorder="1" applyAlignment="1" applyProtection="1">
      <alignment horizontal="left" vertical="center" wrapText="1"/>
      <protection locked="0"/>
    </xf>
    <xf numFmtId="4" fontId="36" fillId="0" borderId="10" xfId="0" applyNumberFormat="1" applyFont="1" applyBorder="1" applyAlignment="1" applyProtection="1">
      <alignment horizontal="left" vertical="center" wrapText="1"/>
      <protection locked="0"/>
    </xf>
    <xf numFmtId="4" fontId="36" fillId="0" borderId="12" xfId="0" applyNumberFormat="1" applyFont="1" applyBorder="1" applyAlignment="1" applyProtection="1">
      <alignment horizontal="left" vertical="center" wrapText="1"/>
      <protection locked="0"/>
    </xf>
    <xf numFmtId="1" fontId="36" fillId="0" borderId="1" xfId="0" applyNumberFormat="1" applyFont="1" applyBorder="1" applyAlignment="1" applyProtection="1">
      <alignment horizontal="center" vertical="center" wrapText="1"/>
      <protection locked="0"/>
    </xf>
    <xf numFmtId="4" fontId="32" fillId="0" borderId="1" xfId="4" applyNumberFormat="1" applyBorder="1" applyAlignment="1" applyProtection="1">
      <alignment horizontal="left" vertical="center" wrapText="1"/>
      <protection locked="0"/>
    </xf>
    <xf numFmtId="0" fontId="41" fillId="13" borderId="1" xfId="0" applyFont="1" applyFill="1" applyBorder="1" applyAlignment="1" applyProtection="1">
      <alignment horizontal="center" vertical="center"/>
      <protection hidden="1"/>
    </xf>
    <xf numFmtId="4" fontId="36" fillId="0" borderId="11" xfId="0" applyNumberFormat="1" applyFont="1" applyBorder="1" applyAlignment="1" applyProtection="1">
      <alignment horizontal="left" vertical="center" wrapText="1"/>
      <protection locked="0"/>
    </xf>
    <xf numFmtId="0" fontId="43" fillId="13" borderId="0" xfId="0" applyFont="1" applyFill="1" applyAlignment="1" applyProtection="1">
      <alignment horizontal="center" vertical="center"/>
      <protection hidden="1"/>
    </xf>
    <xf numFmtId="0" fontId="41" fillId="13" borderId="9" xfId="0" applyFont="1" applyFill="1" applyBorder="1" applyAlignment="1" applyProtection="1">
      <alignment horizontal="center" vertical="center" wrapText="1"/>
      <protection hidden="1"/>
    </xf>
    <xf numFmtId="4" fontId="39" fillId="0" borderId="10" xfId="0" applyNumberFormat="1" applyFont="1" applyBorder="1" applyAlignment="1" applyProtection="1">
      <alignment horizontal="center" vertical="center" wrapText="1"/>
      <protection locked="0"/>
    </xf>
    <xf numFmtId="4" fontId="39" fillId="0" borderId="11" xfId="0" applyNumberFormat="1" applyFont="1" applyBorder="1" applyAlignment="1" applyProtection="1">
      <alignment horizontal="center" vertical="center" wrapText="1"/>
      <protection locked="0"/>
    </xf>
    <xf numFmtId="4" fontId="39" fillId="0" borderId="12" xfId="0" applyNumberFormat="1" applyFont="1" applyBorder="1" applyAlignment="1" applyProtection="1">
      <alignment horizontal="center" vertical="center" wrapText="1"/>
      <protection locked="0"/>
    </xf>
    <xf numFmtId="4" fontId="39" fillId="0" borderId="10" xfId="0" applyNumberFormat="1" applyFont="1" applyBorder="1" applyAlignment="1" applyProtection="1">
      <alignment horizontal="left" vertical="center" wrapText="1"/>
      <protection locked="0"/>
    </xf>
    <xf numFmtId="4" fontId="39" fillId="0" borderId="11" xfId="0" applyNumberFormat="1" applyFont="1" applyBorder="1" applyAlignment="1" applyProtection="1">
      <alignment horizontal="left" vertical="center" wrapText="1"/>
      <protection locked="0"/>
    </xf>
    <xf numFmtId="4" fontId="39" fillId="0" borderId="12" xfId="0" applyNumberFormat="1" applyFont="1" applyBorder="1" applyAlignment="1" applyProtection="1">
      <alignment horizontal="left" vertical="center" wrapText="1"/>
      <protection locked="0"/>
    </xf>
    <xf numFmtId="4" fontId="44" fillId="13" borderId="10" xfId="0" applyNumberFormat="1" applyFont="1" applyFill="1" applyBorder="1" applyAlignment="1" applyProtection="1">
      <alignment horizontal="center" vertical="center" wrapText="1"/>
      <protection hidden="1"/>
    </xf>
    <xf numFmtId="0" fontId="44" fillId="13" borderId="12" xfId="0" applyFont="1" applyFill="1" applyBorder="1" applyAlignment="1" applyProtection="1">
      <alignment horizontal="center" vertical="center" wrapText="1"/>
      <protection hidden="1"/>
    </xf>
    <xf numFmtId="0" fontId="41" fillId="13" borderId="13" xfId="0" applyFont="1" applyFill="1" applyBorder="1" applyAlignment="1" applyProtection="1">
      <alignment horizontal="center" vertical="center" wrapText="1"/>
      <protection hidden="1"/>
    </xf>
    <xf numFmtId="0" fontId="41" fillId="13" borderId="15" xfId="0" applyFont="1" applyFill="1" applyBorder="1" applyAlignment="1" applyProtection="1">
      <alignment horizontal="center" vertical="center" wrapText="1"/>
      <protection hidden="1"/>
    </xf>
    <xf numFmtId="0" fontId="41" fillId="13" borderId="14" xfId="0" applyFont="1" applyFill="1" applyBorder="1" applyAlignment="1" applyProtection="1">
      <alignment horizontal="center" vertical="center" wrapText="1"/>
      <protection hidden="1"/>
    </xf>
    <xf numFmtId="0" fontId="41" fillId="13" borderId="13" xfId="0" applyFont="1" applyFill="1" applyBorder="1" applyAlignment="1" applyProtection="1">
      <alignment horizontal="center" vertical="center"/>
      <protection hidden="1"/>
    </xf>
    <xf numFmtId="0" fontId="41" fillId="13" borderId="15" xfId="0" applyFont="1" applyFill="1" applyBorder="1" applyAlignment="1" applyProtection="1">
      <alignment horizontal="center" vertical="center"/>
      <protection hidden="1"/>
    </xf>
    <xf numFmtId="0" fontId="41" fillId="13" borderId="14" xfId="0" applyFont="1" applyFill="1" applyBorder="1" applyAlignment="1" applyProtection="1">
      <alignment horizontal="center" vertical="center"/>
      <protection hidden="1"/>
    </xf>
    <xf numFmtId="0" fontId="33" fillId="0" borderId="0" xfId="0" applyFont="1" applyBorder="1" applyAlignment="1" applyProtection="1">
      <alignment horizontal="center"/>
      <protection hidden="1"/>
    </xf>
    <xf numFmtId="4" fontId="39" fillId="0" borderId="1" xfId="0" applyNumberFormat="1" applyFont="1" applyBorder="1" applyAlignment="1" applyProtection="1">
      <alignment horizontal="left" vertical="center" wrapText="1"/>
      <protection locked="0"/>
    </xf>
    <xf numFmtId="0" fontId="36" fillId="15" borderId="2" xfId="0" applyFont="1" applyFill="1" applyBorder="1" applyAlignment="1" applyProtection="1">
      <alignment horizontal="left" vertical="center" wrapText="1"/>
      <protection hidden="1"/>
    </xf>
    <xf numFmtId="0" fontId="36" fillId="15" borderId="3" xfId="0" applyFont="1" applyFill="1" applyBorder="1" applyAlignment="1" applyProtection="1">
      <alignment horizontal="left" vertical="center"/>
      <protection hidden="1"/>
    </xf>
    <xf numFmtId="0" fontId="36" fillId="15" borderId="4" xfId="0" applyFont="1" applyFill="1" applyBorder="1" applyAlignment="1" applyProtection="1">
      <alignment horizontal="left" vertical="center"/>
      <protection hidden="1"/>
    </xf>
    <xf numFmtId="0" fontId="36" fillId="15" borderId="8" xfId="0" applyFont="1" applyFill="1" applyBorder="1" applyAlignment="1" applyProtection="1">
      <alignment horizontal="left" vertical="center"/>
      <protection hidden="1"/>
    </xf>
    <xf numFmtId="0" fontId="36" fillId="15" borderId="0" xfId="0" applyFont="1" applyFill="1" applyBorder="1" applyAlignment="1" applyProtection="1">
      <alignment horizontal="left" vertical="center"/>
      <protection hidden="1"/>
    </xf>
    <xf numFmtId="0" fontId="36" fillId="15" borderId="9" xfId="0" applyFont="1" applyFill="1" applyBorder="1" applyAlignment="1" applyProtection="1">
      <alignment horizontal="left" vertical="center"/>
      <protection hidden="1"/>
    </xf>
    <xf numFmtId="0" fontId="36" fillId="15" borderId="5" xfId="0" applyFont="1" applyFill="1" applyBorder="1" applyAlignment="1" applyProtection="1">
      <alignment horizontal="left" vertical="center"/>
      <protection hidden="1"/>
    </xf>
    <xf numFmtId="0" fontId="36" fillId="15" borderId="6" xfId="0" applyFont="1" applyFill="1" applyBorder="1" applyAlignment="1" applyProtection="1">
      <alignment horizontal="left" vertical="center"/>
      <protection hidden="1"/>
    </xf>
    <xf numFmtId="0" fontId="36" fillId="15" borderId="7" xfId="0" applyFont="1" applyFill="1" applyBorder="1" applyAlignment="1" applyProtection="1">
      <alignment horizontal="left" vertical="center"/>
      <protection hidden="1"/>
    </xf>
    <xf numFmtId="0" fontId="38" fillId="15" borderId="1" xfId="0" applyFont="1" applyFill="1" applyBorder="1" applyAlignment="1" applyProtection="1">
      <alignment horizontal="center"/>
      <protection hidden="1"/>
    </xf>
    <xf numFmtId="0" fontId="36" fillId="0" borderId="1" xfId="0" applyFont="1" applyBorder="1" applyAlignment="1" applyProtection="1">
      <alignment horizontal="center"/>
      <protection hidden="1"/>
    </xf>
    <xf numFmtId="0" fontId="10" fillId="4" borderId="24" xfId="0" applyFont="1" applyFill="1" applyBorder="1" applyAlignment="1" applyProtection="1">
      <alignment horizontal="center" vertical="center"/>
      <protection hidden="1"/>
    </xf>
    <xf numFmtId="0" fontId="10" fillId="4" borderId="25" xfId="0" applyFont="1" applyFill="1" applyBorder="1" applyAlignment="1" applyProtection="1">
      <alignment horizontal="center" vertical="center"/>
      <protection hidden="1"/>
    </xf>
    <xf numFmtId="0" fontId="10" fillId="4" borderId="26" xfId="0" applyFont="1" applyFill="1" applyBorder="1" applyAlignment="1" applyProtection="1">
      <alignment horizontal="center" vertical="center"/>
      <protection hidden="1"/>
    </xf>
    <xf numFmtId="0" fontId="1" fillId="0" borderId="30" xfId="0" applyFont="1" applyBorder="1" applyAlignment="1" applyProtection="1">
      <alignment horizontal="center"/>
      <protection hidden="1"/>
    </xf>
    <xf numFmtId="0" fontId="19" fillId="8" borderId="13" xfId="0" applyFont="1" applyFill="1" applyBorder="1" applyAlignment="1" applyProtection="1">
      <alignment horizontal="center" vertical="center" textRotation="90"/>
      <protection hidden="1"/>
    </xf>
    <xf numFmtId="0" fontId="19" fillId="8" borderId="15" xfId="0" applyFont="1" applyFill="1" applyBorder="1" applyAlignment="1" applyProtection="1">
      <alignment horizontal="center" vertical="center" textRotation="90"/>
      <protection hidden="1"/>
    </xf>
    <xf numFmtId="0" fontId="19" fillId="8" borderId="14" xfId="0" applyFont="1" applyFill="1" applyBorder="1" applyAlignment="1" applyProtection="1">
      <alignment horizontal="center" vertical="center" textRotation="90"/>
      <protection hidden="1"/>
    </xf>
    <xf numFmtId="0" fontId="19" fillId="12" borderId="13" xfId="0" applyFont="1" applyFill="1" applyBorder="1" applyAlignment="1" applyProtection="1">
      <alignment horizontal="center" vertical="center" textRotation="90"/>
      <protection hidden="1"/>
    </xf>
    <xf numFmtId="0" fontId="19" fillId="12" borderId="15" xfId="0" applyFont="1" applyFill="1" applyBorder="1" applyAlignment="1" applyProtection="1">
      <alignment horizontal="center" vertical="center" textRotation="90"/>
      <protection hidden="1"/>
    </xf>
    <xf numFmtId="0" fontId="19" fillId="12" borderId="14" xfId="0" applyFont="1" applyFill="1" applyBorder="1" applyAlignment="1" applyProtection="1">
      <alignment horizontal="center" vertical="center" textRotation="90"/>
      <protection hidden="1"/>
    </xf>
    <xf numFmtId="0" fontId="19" fillId="3" borderId="15" xfId="0" applyFont="1" applyFill="1" applyBorder="1" applyAlignment="1" applyProtection="1">
      <alignment horizontal="center" vertical="center" textRotation="90"/>
      <protection hidden="1"/>
    </xf>
  </cellXfs>
  <cellStyles count="5">
    <cellStyle name="Hipervínculo" xfId="4" builtinId="8"/>
    <cellStyle name="Millares" xfId="2" builtinId="3"/>
    <cellStyle name="Moneda" xfId="3" builtinId="4"/>
    <cellStyle name="Normal" xfId="0" builtinId="0"/>
    <cellStyle name="Porcentaje" xfId="1" builtinId="5"/>
  </cellStyles>
  <dxfs count="37">
    <dxf>
      <fill>
        <patternFill>
          <bgColor rgb="FFFFC000"/>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BDD7EE"/>
        </patternFill>
      </fill>
    </dxf>
    <dxf>
      <fill>
        <patternFill>
          <bgColor rgb="FFFFC000"/>
        </patternFill>
      </fill>
    </dxf>
    <dxf>
      <fill>
        <patternFill>
          <bgColor rgb="FFFFC000"/>
        </patternFill>
      </fill>
    </dxf>
    <dxf>
      <fill>
        <patternFill>
          <bgColor rgb="FFBDD7EE"/>
        </patternFill>
      </fill>
    </dxf>
    <dxf>
      <fill>
        <patternFill>
          <bgColor rgb="FFBDD7EE"/>
        </patternFill>
      </fill>
    </dxf>
    <dxf>
      <fill>
        <patternFill>
          <bgColor rgb="FFFFC000"/>
        </patternFill>
      </fill>
    </dxf>
    <dxf>
      <font>
        <b/>
        <i val="0"/>
        <color theme="1"/>
      </font>
      <fill>
        <patternFill>
          <bgColor rgb="FFFF0000"/>
        </patternFill>
      </fill>
    </dxf>
    <dxf>
      <font>
        <b/>
        <i val="0"/>
        <color theme="1"/>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BDD7EE"/>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BDD7EE"/>
      <color rgb="FF66FF66"/>
      <color rgb="FF00FF00"/>
      <color rgb="FF005380"/>
      <color rgb="FF33CC33"/>
      <color rgb="FFFFFF99"/>
      <color rgb="FFFF99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MENU!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71</xdr:row>
          <xdr:rowOff>304800</xdr:rowOff>
        </xdr:from>
        <xdr:to>
          <xdr:col>8</xdr:col>
          <xdr:colOff>381000</xdr:colOff>
          <xdr:row>73</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Generación de empleo para mujeres en procesos de producción y/o transformación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73</xdr:row>
          <xdr:rowOff>28575</xdr:rowOff>
        </xdr:from>
        <xdr:to>
          <xdr:col>7</xdr:col>
          <xdr:colOff>38100</xdr:colOff>
          <xdr:row>74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Compras de producción a redes empresariales y/o otros productores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74</xdr:row>
          <xdr:rowOff>19050</xdr:rowOff>
        </xdr:from>
        <xdr:to>
          <xdr:col>8</xdr:col>
          <xdr:colOff>590550</xdr:colOff>
          <xdr:row>74</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Incremento de ventas con valor agregado (del postulante)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74</xdr:row>
          <xdr:rowOff>219075</xdr:rowOff>
        </xdr:from>
        <xdr:to>
          <xdr:col>8</xdr:col>
          <xdr:colOff>600075</xdr:colOff>
          <xdr:row>76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Adopción de prácticas innovadoras ambientalmente sostenibles que mejora acceso a mercados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75</xdr:row>
          <xdr:rowOff>219075</xdr:rowOff>
        </xdr:from>
        <xdr:to>
          <xdr:col>8</xdr:col>
          <xdr:colOff>304800</xdr:colOff>
          <xdr:row>77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Proveer servicios de asistencia técnica a quienes provean de materia prima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66675</xdr:rowOff>
        </xdr:from>
        <xdr:to>
          <xdr:col>2</xdr:col>
          <xdr:colOff>590550</xdr:colOff>
          <xdr:row>78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180975</xdr:rowOff>
        </xdr:from>
        <xdr:to>
          <xdr:col>9</xdr:col>
          <xdr:colOff>133350</xdr:colOff>
          <xdr:row>6</xdr:row>
          <xdr:rowOff>66675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Constancia de inscripción de la entidad en el registro correspondiente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9525</xdr:rowOff>
        </xdr:from>
        <xdr:to>
          <xdr:col>9</xdr:col>
          <xdr:colOff>228600</xdr:colOff>
          <xdr:row>7</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Constancia de inscripción del representante legal en el registro correspondiente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9525</xdr:rowOff>
        </xdr:from>
        <xdr:to>
          <xdr:col>9</xdr:col>
          <xdr:colOff>219075</xdr:colOff>
          <xdr:row>8</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Fotocopia del DPI del representante legal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9</xdr:col>
          <xdr:colOff>238125</xdr:colOff>
          <xdr:row>9</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Fotocopia del RTU ratificado de la entidad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9</xdr:col>
          <xdr:colOff>171450</xdr:colOff>
          <xdr:row>10</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Fotocopia de la patente de comercio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9</xdr:col>
          <xdr:colOff>247650</xdr:colOff>
          <xdr:row>11</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Copia de la declaración fiscal del último ejercicio contable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180975</xdr:rowOff>
        </xdr:from>
        <xdr:to>
          <xdr:col>8</xdr:col>
          <xdr:colOff>485775</xdr:colOff>
          <xdr:row>12</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Estados financieros correspondientes al último periodo contable anual (Balance General, Estado de Resultados y Flujo de efectivo)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104775</xdr:rowOff>
    </xdr:from>
    <xdr:to>
      <xdr:col>2</xdr:col>
      <xdr:colOff>114300</xdr:colOff>
      <xdr:row>1</xdr:row>
      <xdr:rowOff>0</xdr:rowOff>
    </xdr:to>
    <xdr:grpSp>
      <xdr:nvGrpSpPr>
        <xdr:cNvPr id="4" name="6 Grupo">
          <a:hlinkClick xmlns:r="http://schemas.openxmlformats.org/officeDocument/2006/relationships" r:id="rId1" tooltip="Ir al MENU"/>
          <a:extLst>
            <a:ext uri="{FF2B5EF4-FFF2-40B4-BE49-F238E27FC236}">
              <a16:creationId xmlns:a16="http://schemas.microsoft.com/office/drawing/2014/main" id="{00000000-0008-0000-0500-000004000000}"/>
            </a:ext>
          </a:extLst>
        </xdr:cNvPr>
        <xdr:cNvGrpSpPr>
          <a:grpSpLocks/>
        </xdr:cNvGrpSpPr>
      </xdr:nvGrpSpPr>
      <xdr:grpSpPr bwMode="auto">
        <a:xfrm>
          <a:off x="247650" y="104775"/>
          <a:ext cx="314325" cy="419100"/>
          <a:chOff x="5970025" y="240889"/>
          <a:chExt cx="279364" cy="333975"/>
        </a:xfrm>
      </xdr:grpSpPr>
      <xdr:pic>
        <xdr:nvPicPr>
          <xdr:cNvPr id="5" name="7 Imagen" descr="solo boton ipod.png">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9167" t="10817" r="20866" b="14664"/>
          <a:stretch>
            <a:fillRect/>
          </a:stretch>
        </xdr:blipFill>
        <xdr:spPr bwMode="auto">
          <a:xfrm>
            <a:off x="5970025" y="240889"/>
            <a:ext cx="276532" cy="26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5 Imagen" descr="Copia de puntero mano nitido pues.pn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rot="20698750">
            <a:off x="6037750" y="355395"/>
            <a:ext cx="211639" cy="219469"/>
          </a:xfrm>
          <a:prstGeom prst="rect">
            <a:avLst/>
          </a:prstGeom>
          <a:ln>
            <a:noFill/>
          </a:ln>
          <a:effectLst>
            <a:outerShdw blurRad="190500" algn="tl" rotWithShape="0">
              <a:srgbClr val="000000">
                <a:alpha val="70000"/>
              </a:srgbClr>
            </a:outerShdw>
          </a:effectLst>
        </xdr:spPr>
      </xdr:pic>
    </xdr:grpSp>
    <xdr:clientData/>
  </xdr:twoCellAnchor>
  <xdr:twoCellAnchor editAs="oneCell">
    <xdr:from>
      <xdr:col>4</xdr:col>
      <xdr:colOff>47625</xdr:colOff>
      <xdr:row>216</xdr:row>
      <xdr:rowOff>28575</xdr:rowOff>
    </xdr:from>
    <xdr:to>
      <xdr:col>4</xdr:col>
      <xdr:colOff>361950</xdr:colOff>
      <xdr:row>217</xdr:row>
      <xdr:rowOff>152400</xdr:rowOff>
    </xdr:to>
    <xdr:pic>
      <xdr:nvPicPr>
        <xdr:cNvPr id="7" name="Picture 5020">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950" y="42405300"/>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963707</xdr:colOff>
      <xdr:row>4</xdr:row>
      <xdr:rowOff>276224</xdr:rowOff>
    </xdr:from>
    <xdr:to>
      <xdr:col>14</xdr:col>
      <xdr:colOff>105901</xdr:colOff>
      <xdr:row>11</xdr:row>
      <xdr:rowOff>123265</xdr:rowOff>
    </xdr:to>
    <xdr:sp macro="" textlink="">
      <xdr:nvSpPr>
        <xdr:cNvPr id="12" name="11 Rectángulo redondeado">
          <a:extLst>
            <a:ext uri="{FF2B5EF4-FFF2-40B4-BE49-F238E27FC236}">
              <a16:creationId xmlns:a16="http://schemas.microsoft.com/office/drawing/2014/main" id="{00000000-0008-0000-0500-00000C000000}"/>
            </a:ext>
          </a:extLst>
        </xdr:cNvPr>
        <xdr:cNvSpPr/>
      </xdr:nvSpPr>
      <xdr:spPr>
        <a:xfrm>
          <a:off x="6659657" y="1504949"/>
          <a:ext cx="3999944" cy="1913966"/>
        </a:xfrm>
        <a:prstGeom prst="roundRect">
          <a:avLst>
            <a:gd name="adj" fmla="val 1134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s-GT"/>
        </a:p>
      </xdr:txBody>
    </xdr:sp>
    <xdr:clientData/>
  </xdr:twoCellAnchor>
  <xdr:twoCellAnchor>
    <xdr:from>
      <xdr:col>10</xdr:col>
      <xdr:colOff>266700</xdr:colOff>
      <xdr:row>14</xdr:row>
      <xdr:rowOff>104775</xdr:rowOff>
    </xdr:from>
    <xdr:to>
      <xdr:col>13</xdr:col>
      <xdr:colOff>209550</xdr:colOff>
      <xdr:row>32</xdr:row>
      <xdr:rowOff>104775</xdr:rowOff>
    </xdr:to>
    <xdr:grpSp>
      <xdr:nvGrpSpPr>
        <xdr:cNvPr id="13" name="20 Grupo">
          <a:extLst>
            <a:ext uri="{FF2B5EF4-FFF2-40B4-BE49-F238E27FC236}">
              <a16:creationId xmlns:a16="http://schemas.microsoft.com/office/drawing/2014/main" id="{00000000-0008-0000-0500-00000D000000}"/>
            </a:ext>
          </a:extLst>
        </xdr:cNvPr>
        <xdr:cNvGrpSpPr>
          <a:grpSpLocks/>
        </xdr:cNvGrpSpPr>
      </xdr:nvGrpSpPr>
      <xdr:grpSpPr bwMode="auto">
        <a:xfrm>
          <a:off x="7153275" y="4000500"/>
          <a:ext cx="3000375" cy="3600450"/>
          <a:chOff x="7243722" y="3887181"/>
          <a:chExt cx="3054484" cy="3431903"/>
        </a:xfrm>
      </xdr:grpSpPr>
      <xdr:pic>
        <xdr:nvPicPr>
          <xdr:cNvPr id="14" name="61 Imagen" descr="mype siplan copia.png">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50636" y="3887181"/>
            <a:ext cx="2314954" cy="1335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64 Imagen" descr="Nacarandas.png">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43722" y="4760870"/>
            <a:ext cx="3054484" cy="255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942975</xdr:colOff>
      <xdr:row>6</xdr:row>
      <xdr:rowOff>428625</xdr:rowOff>
    </xdr:from>
    <xdr:to>
      <xdr:col>7</xdr:col>
      <xdr:colOff>114300</xdr:colOff>
      <xdr:row>8</xdr:row>
      <xdr:rowOff>0</xdr:rowOff>
    </xdr:to>
    <xdr:pic>
      <xdr:nvPicPr>
        <xdr:cNvPr id="16" name="22 Imagen" descr="puntero mano nitido pues.pn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8100" y="21717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638175</xdr:colOff>
      <xdr:row>6</xdr:row>
      <xdr:rowOff>419100</xdr:rowOff>
    </xdr:from>
    <xdr:to>
      <xdr:col>9</xdr:col>
      <xdr:colOff>38100</xdr:colOff>
      <xdr:row>8</xdr:row>
      <xdr:rowOff>0</xdr:rowOff>
    </xdr:to>
    <xdr:pic>
      <xdr:nvPicPr>
        <xdr:cNvPr id="17" name="23 Imagen" descr="puntero mano nitido pues.png">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95925" y="216217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142875</xdr:colOff>
      <xdr:row>0</xdr:row>
      <xdr:rowOff>0</xdr:rowOff>
    </xdr:from>
    <xdr:to>
      <xdr:col>12</xdr:col>
      <xdr:colOff>123825</xdr:colOff>
      <xdr:row>1</xdr:row>
      <xdr:rowOff>9525</xdr:rowOff>
    </xdr:to>
    <xdr:pic>
      <xdr:nvPicPr>
        <xdr:cNvPr id="18" name="65 Imagen">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058150" y="0"/>
          <a:ext cx="962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ra/Documents/Nexos%20Locales/A&#241;o%205.%202019/T&#233;cnicos%20DEL%20ACC/MYNOR%20RAL&#211;N%20DEL%20ACC/z%20INSUMOS/1.%20BIBLIOTECA/Herramientas/SIPLAN%20limp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AP"/>
      <sheetName val="11"/>
      <sheetName val="12"/>
      <sheetName val="13 EF"/>
      <sheetName val="PP.MYPE"/>
      <sheetName val="PP.AGRO"/>
      <sheetName val="14"/>
      <sheetName val="Hoja1"/>
      <sheetName val="1."/>
    </sheetNames>
    <sheetDataSet>
      <sheetData sheetId="0"/>
      <sheetData sheetId="1">
        <row r="61">
          <cell r="D61"/>
          <cell r="E61"/>
          <cell r="F61"/>
          <cell r="G61"/>
          <cell r="H61"/>
          <cell r="I61"/>
          <cell r="J61"/>
          <cell r="K61"/>
          <cell r="L61"/>
          <cell r="M61"/>
          <cell r="N61"/>
          <cell r="O61"/>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118"/>
  <sheetViews>
    <sheetView showGridLines="0" tabSelected="1" view="pageLayout" topLeftCell="A77" zoomScaleNormal="100" workbookViewId="0">
      <selection activeCell="C77" sqref="C77:I77"/>
    </sheetView>
  </sheetViews>
  <sheetFormatPr baseColWidth="10" defaultColWidth="11.42578125" defaultRowHeight="16.5" x14ac:dyDescent="0.3"/>
  <cols>
    <col min="1" max="1" width="14.28515625" style="118" customWidth="1"/>
    <col min="2" max="2" width="3.85546875" style="118" customWidth="1"/>
    <col min="3" max="3" width="10.85546875" style="118" customWidth="1"/>
    <col min="4" max="4" width="7" style="118" customWidth="1"/>
    <col min="5" max="5" width="8.7109375" style="118" customWidth="1"/>
    <col min="6" max="6" width="6.7109375" style="118" customWidth="1"/>
    <col min="7" max="7" width="12.5703125" style="118" customWidth="1"/>
    <col min="8" max="10" width="8.7109375" style="118" customWidth="1"/>
    <col min="11" max="12" width="11.42578125" style="118" customWidth="1"/>
    <col min="13" max="16384" width="11.42578125" style="118"/>
  </cols>
  <sheetData>
    <row r="1" spans="1:10" ht="17.25" customHeight="1" x14ac:dyDescent="0.3">
      <c r="A1" s="230" t="s">
        <v>46</v>
      </c>
      <c r="B1" s="230"/>
      <c r="C1" s="230"/>
      <c r="D1" s="230"/>
      <c r="E1" s="230"/>
      <c r="F1" s="230"/>
      <c r="G1" s="230"/>
      <c r="H1" s="230"/>
      <c r="I1" s="230"/>
      <c r="J1" s="230"/>
    </row>
    <row r="2" spans="1:10" ht="2.25" customHeight="1" x14ac:dyDescent="0.3">
      <c r="A2" s="144"/>
      <c r="B2" s="144"/>
      <c r="C2" s="144"/>
      <c r="D2" s="144"/>
      <c r="E2" s="144"/>
      <c r="F2" s="144"/>
      <c r="G2" s="144"/>
      <c r="H2" s="144"/>
      <c r="I2" s="144"/>
      <c r="J2" s="144"/>
    </row>
    <row r="3" spans="1:10" ht="54.75" customHeight="1" x14ac:dyDescent="0.3">
      <c r="A3" s="229" t="s">
        <v>120</v>
      </c>
      <c r="B3" s="229"/>
      <c r="C3" s="229"/>
      <c r="D3" s="229"/>
      <c r="E3" s="229"/>
      <c r="F3" s="229"/>
      <c r="G3" s="229"/>
      <c r="H3" s="229"/>
      <c r="I3" s="229"/>
      <c r="J3" s="229"/>
    </row>
    <row r="4" spans="1:10" ht="4.5" customHeight="1" x14ac:dyDescent="0.3">
      <c r="A4" s="119"/>
      <c r="B4" s="119"/>
      <c r="C4" s="119"/>
      <c r="D4" s="119"/>
      <c r="E4" s="119"/>
      <c r="F4" s="119"/>
      <c r="G4" s="119"/>
      <c r="H4" s="119"/>
      <c r="I4" s="119"/>
      <c r="J4" s="119"/>
    </row>
    <row r="5" spans="1:10" ht="16.5" customHeight="1" x14ac:dyDescent="0.3">
      <c r="A5" s="232"/>
      <c r="B5" s="232"/>
      <c r="C5" s="119"/>
      <c r="D5" s="120"/>
      <c r="E5" s="233"/>
      <c r="F5" s="233"/>
      <c r="G5" s="233"/>
      <c r="H5" s="233"/>
      <c r="I5" s="233"/>
      <c r="J5" s="233"/>
    </row>
    <row r="6" spans="1:10" ht="14.25" customHeight="1" x14ac:dyDescent="0.3">
      <c r="A6" s="119"/>
      <c r="B6" s="119"/>
      <c r="C6" s="119"/>
      <c r="D6" s="119"/>
      <c r="E6" s="119"/>
      <c r="F6" s="119"/>
      <c r="G6" s="119"/>
      <c r="H6" s="119"/>
      <c r="I6" s="119"/>
      <c r="J6" s="119"/>
    </row>
    <row r="7" spans="1:10" ht="14.25" customHeight="1" x14ac:dyDescent="0.3">
      <c r="A7" s="119"/>
      <c r="B7" s="119"/>
      <c r="C7" s="119"/>
      <c r="D7" s="119"/>
      <c r="E7" s="119"/>
      <c r="F7" s="119"/>
      <c r="G7" s="119"/>
      <c r="H7" s="119"/>
      <c r="I7" s="119"/>
      <c r="J7" s="119"/>
    </row>
    <row r="8" spans="1:10" ht="14.25" customHeight="1" x14ac:dyDescent="0.3">
      <c r="A8" s="119"/>
      <c r="B8" s="119"/>
      <c r="C8" s="119"/>
      <c r="D8" s="119"/>
      <c r="E8" s="119"/>
      <c r="F8" s="119"/>
      <c r="G8" s="119"/>
      <c r="H8" s="119"/>
      <c r="I8" s="119"/>
      <c r="J8" s="119"/>
    </row>
    <row r="9" spans="1:10" ht="14.25" customHeight="1" x14ac:dyDescent="0.3">
      <c r="A9" s="119" t="s">
        <v>65</v>
      </c>
      <c r="B9" s="119"/>
      <c r="C9" s="119"/>
      <c r="D9" s="119"/>
      <c r="E9" s="119"/>
      <c r="F9" s="119"/>
      <c r="G9" s="119"/>
      <c r="H9" s="119"/>
      <c r="I9" s="119"/>
      <c r="J9" s="119"/>
    </row>
    <row r="10" spans="1:10" ht="14.25" customHeight="1" x14ac:dyDescent="0.3">
      <c r="A10" s="119" t="s">
        <v>99</v>
      </c>
      <c r="B10" s="119"/>
      <c r="C10" s="119"/>
      <c r="D10" s="119"/>
      <c r="E10" s="119"/>
      <c r="F10" s="119"/>
      <c r="G10" s="119"/>
      <c r="H10" s="119"/>
      <c r="I10" s="119"/>
      <c r="J10" s="119"/>
    </row>
    <row r="11" spans="1:10" ht="14.25" customHeight="1" x14ac:dyDescent="0.3">
      <c r="A11" s="119" t="s">
        <v>100</v>
      </c>
      <c r="B11" s="119"/>
      <c r="C11" s="119"/>
      <c r="D11" s="119"/>
      <c r="E11" s="119"/>
      <c r="F11" s="119"/>
      <c r="G11" s="119"/>
      <c r="H11" s="119"/>
      <c r="I11" s="119"/>
      <c r="J11" s="119"/>
    </row>
    <row r="12" spans="1:10" ht="14.25" customHeight="1" x14ac:dyDescent="0.3">
      <c r="A12" s="119" t="s">
        <v>47</v>
      </c>
      <c r="B12" s="119"/>
      <c r="C12" s="119"/>
      <c r="D12" s="119"/>
      <c r="E12" s="119"/>
      <c r="F12" s="119"/>
      <c r="G12" s="119"/>
      <c r="H12" s="119"/>
      <c r="I12" s="119"/>
      <c r="J12" s="119"/>
    </row>
    <row r="13" spans="1:10" ht="14.25" customHeight="1" x14ac:dyDescent="0.3">
      <c r="A13" s="119"/>
      <c r="B13" s="119"/>
      <c r="C13" s="119"/>
      <c r="D13" s="119"/>
      <c r="E13" s="119"/>
      <c r="F13" s="119"/>
      <c r="G13" s="119"/>
      <c r="H13" s="119"/>
      <c r="I13" s="119"/>
      <c r="J13" s="119"/>
    </row>
    <row r="14" spans="1:10" ht="14.25" customHeight="1" x14ac:dyDescent="0.3">
      <c r="A14" s="119"/>
      <c r="B14" s="119"/>
      <c r="C14" s="119"/>
      <c r="D14" s="119"/>
      <c r="E14" s="119"/>
      <c r="F14" s="119"/>
      <c r="G14" s="119"/>
      <c r="H14" s="119"/>
      <c r="I14" s="119"/>
      <c r="J14" s="119"/>
    </row>
    <row r="15" spans="1:10" ht="14.25" customHeight="1" x14ac:dyDescent="0.3">
      <c r="A15" s="119" t="s">
        <v>66</v>
      </c>
      <c r="B15" s="119"/>
      <c r="C15" s="119"/>
      <c r="D15" s="119"/>
      <c r="E15" s="119"/>
      <c r="F15" s="119"/>
      <c r="G15" s="119"/>
      <c r="H15" s="119"/>
      <c r="I15" s="119"/>
      <c r="J15" s="119"/>
    </row>
    <row r="16" spans="1:10" ht="14.25" customHeight="1" x14ac:dyDescent="0.3">
      <c r="A16" s="119"/>
      <c r="B16" s="119"/>
      <c r="C16" s="119"/>
      <c r="D16" s="119"/>
      <c r="E16" s="119"/>
      <c r="F16" s="119"/>
      <c r="G16" s="119"/>
      <c r="H16" s="119"/>
      <c r="I16" s="119"/>
      <c r="J16" s="119"/>
    </row>
    <row r="17" spans="1:10" x14ac:dyDescent="0.3">
      <c r="A17" s="121" t="s">
        <v>67</v>
      </c>
      <c r="B17" s="119"/>
      <c r="C17" s="119"/>
      <c r="D17" s="119"/>
      <c r="E17" s="119"/>
      <c r="F17" s="119"/>
      <c r="G17" s="119"/>
      <c r="H17" s="119"/>
      <c r="I17" s="119"/>
      <c r="J17" s="119"/>
    </row>
    <row r="18" spans="1:10" s="122" customFormat="1" ht="14.25" customHeight="1" x14ac:dyDescent="0.3">
      <c r="A18" s="231"/>
      <c r="B18" s="231"/>
      <c r="C18" s="231"/>
      <c r="D18" s="231"/>
      <c r="E18" s="231"/>
      <c r="F18" s="231"/>
      <c r="G18" s="231"/>
      <c r="H18" s="231"/>
      <c r="I18" s="231"/>
      <c r="J18" s="231"/>
    </row>
    <row r="19" spans="1:10" s="122" customFormat="1" ht="14.25" customHeight="1" x14ac:dyDescent="0.3">
      <c r="A19" s="231"/>
      <c r="B19" s="231"/>
      <c r="C19" s="231"/>
      <c r="D19" s="231"/>
      <c r="E19" s="231"/>
      <c r="F19" s="231"/>
      <c r="G19" s="231"/>
      <c r="H19" s="231"/>
      <c r="I19" s="231"/>
      <c r="J19" s="231"/>
    </row>
    <row r="20" spans="1:10" s="122" customFormat="1" ht="14.25" customHeight="1" x14ac:dyDescent="0.3">
      <c r="A20" s="231"/>
      <c r="B20" s="231"/>
      <c r="C20" s="231"/>
      <c r="D20" s="231"/>
      <c r="E20" s="231"/>
      <c r="F20" s="231"/>
      <c r="G20" s="231"/>
      <c r="H20" s="231"/>
      <c r="I20" s="231"/>
      <c r="J20" s="231"/>
    </row>
    <row r="21" spans="1:10" s="122" customFormat="1" ht="14.25" customHeight="1" x14ac:dyDescent="0.3">
      <c r="A21" s="231"/>
      <c r="B21" s="231"/>
      <c r="C21" s="231"/>
      <c r="D21" s="231"/>
      <c r="E21" s="231"/>
      <c r="F21" s="231"/>
      <c r="G21" s="231"/>
      <c r="H21" s="231"/>
      <c r="I21" s="231"/>
      <c r="J21" s="231"/>
    </row>
    <row r="22" spans="1:10" ht="14.1" customHeight="1" x14ac:dyDescent="0.3">
      <c r="A22" s="119"/>
      <c r="B22" s="119"/>
      <c r="C22" s="119"/>
      <c r="D22" s="119"/>
      <c r="E22" s="119"/>
      <c r="F22" s="119"/>
      <c r="G22" s="119"/>
      <c r="H22" s="119"/>
      <c r="I22" s="119"/>
      <c r="J22" s="119"/>
    </row>
    <row r="23" spans="1:10" ht="30" customHeight="1" x14ac:dyDescent="0.3">
      <c r="A23" s="234" t="s">
        <v>116</v>
      </c>
      <c r="B23" s="234"/>
      <c r="C23" s="234"/>
      <c r="D23" s="234"/>
      <c r="E23" s="234"/>
      <c r="F23" s="234"/>
      <c r="G23" s="234"/>
      <c r="H23" s="234"/>
      <c r="I23" s="234"/>
      <c r="J23" s="234"/>
    </row>
    <row r="24" spans="1:10" ht="15" customHeight="1" x14ac:dyDescent="0.3">
      <c r="A24" s="190"/>
      <c r="B24" s="190"/>
      <c r="C24" s="190"/>
      <c r="D24" s="190"/>
      <c r="E24" s="190"/>
      <c r="F24" s="190"/>
      <c r="G24" s="190"/>
      <c r="H24" s="190"/>
      <c r="I24" s="190"/>
      <c r="J24" s="190"/>
    </row>
    <row r="25" spans="1:10" ht="14.25" customHeight="1" x14ac:dyDescent="0.3">
      <c r="A25" s="188" t="s">
        <v>117</v>
      </c>
      <c r="B25" s="188"/>
      <c r="C25" s="188"/>
      <c r="D25" s="189"/>
      <c r="E25" s="189"/>
      <c r="F25" s="189"/>
      <c r="G25" s="189"/>
      <c r="H25" s="189"/>
      <c r="I25" s="189"/>
      <c r="J25" s="177"/>
    </row>
    <row r="26" spans="1:10" ht="14.25" customHeight="1" x14ac:dyDescent="0.3">
      <c r="A26" s="190"/>
      <c r="B26" s="190"/>
      <c r="C26" s="190"/>
      <c r="D26" s="190"/>
      <c r="E26" s="190"/>
      <c r="F26" s="190"/>
      <c r="G26" s="190"/>
      <c r="H26" s="190"/>
      <c r="I26" s="190"/>
      <c r="J26" s="190"/>
    </row>
    <row r="27" spans="1:10" ht="14.25" customHeight="1" x14ac:dyDescent="0.3">
      <c r="A27" s="119"/>
      <c r="B27" s="119"/>
      <c r="C27" s="119"/>
      <c r="D27" s="119"/>
      <c r="E27" s="119"/>
      <c r="F27" s="119"/>
      <c r="G27" s="119"/>
      <c r="H27" s="119"/>
      <c r="I27" s="119"/>
      <c r="J27" s="119"/>
    </row>
    <row r="28" spans="1:10" ht="14.25" customHeight="1" x14ac:dyDescent="0.3">
      <c r="A28" s="119" t="s">
        <v>90</v>
      </c>
      <c r="B28" s="119"/>
      <c r="C28" s="119"/>
      <c r="D28" s="119"/>
      <c r="E28" s="119"/>
      <c r="F28" s="119"/>
      <c r="G28" s="119"/>
      <c r="H28" s="119"/>
      <c r="I28" s="119"/>
      <c r="J28" s="119"/>
    </row>
    <row r="29" spans="1:10" s="122" customFormat="1" ht="14.25" customHeight="1" x14ac:dyDescent="0.3">
      <c r="A29" s="231"/>
      <c r="B29" s="231"/>
      <c r="C29" s="231"/>
      <c r="D29" s="231"/>
      <c r="E29" s="231"/>
      <c r="F29" s="231"/>
      <c r="G29" s="231"/>
      <c r="H29" s="231"/>
      <c r="I29" s="231"/>
      <c r="J29" s="231"/>
    </row>
    <row r="30" spans="1:10" s="122" customFormat="1" ht="14.25" customHeight="1" x14ac:dyDescent="0.3">
      <c r="A30" s="231"/>
      <c r="B30" s="231"/>
      <c r="C30" s="231"/>
      <c r="D30" s="231"/>
      <c r="E30" s="231"/>
      <c r="F30" s="231"/>
      <c r="G30" s="231"/>
      <c r="H30" s="231"/>
      <c r="I30" s="231"/>
      <c r="J30" s="231"/>
    </row>
    <row r="31" spans="1:10" s="122" customFormat="1" ht="14.25" customHeight="1" x14ac:dyDescent="0.3">
      <c r="A31" s="231"/>
      <c r="B31" s="231"/>
      <c r="C31" s="231"/>
      <c r="D31" s="231"/>
      <c r="E31" s="231"/>
      <c r="F31" s="231"/>
      <c r="G31" s="231"/>
      <c r="H31" s="231"/>
      <c r="I31" s="231"/>
      <c r="J31" s="231"/>
    </row>
    <row r="32" spans="1:10" ht="14.25" customHeight="1" x14ac:dyDescent="0.3">
      <c r="A32" s="123"/>
      <c r="B32" s="123"/>
      <c r="C32" s="123"/>
      <c r="D32" s="123"/>
      <c r="E32" s="123"/>
      <c r="F32" s="123"/>
      <c r="G32" s="123"/>
      <c r="H32" s="123"/>
      <c r="I32" s="123"/>
      <c r="J32" s="123"/>
    </row>
    <row r="33" spans="1:10" ht="14.25" customHeight="1" x14ac:dyDescent="0.3">
      <c r="A33" s="124" t="s">
        <v>118</v>
      </c>
      <c r="B33" s="123"/>
      <c r="C33" s="123"/>
      <c r="D33" s="123"/>
      <c r="E33" s="186"/>
      <c r="F33" s="126" t="s">
        <v>73</v>
      </c>
      <c r="G33" s="126"/>
      <c r="H33" s="235"/>
      <c r="I33" s="235"/>
      <c r="J33" s="235"/>
    </row>
    <row r="34" spans="1:10" ht="14.25" customHeight="1" x14ac:dyDescent="0.3">
      <c r="A34" s="123"/>
      <c r="B34" s="123"/>
      <c r="C34" s="123"/>
      <c r="D34" s="123"/>
      <c r="E34" s="123"/>
      <c r="F34" s="123"/>
      <c r="G34" s="123"/>
      <c r="H34" s="123"/>
      <c r="I34" s="123"/>
      <c r="J34" s="123"/>
    </row>
    <row r="35" spans="1:10" ht="4.5" customHeight="1" x14ac:dyDescent="0.3">
      <c r="A35" s="123"/>
      <c r="B35" s="123"/>
      <c r="C35" s="123"/>
      <c r="D35" s="123"/>
      <c r="E35" s="123"/>
      <c r="F35" s="123"/>
      <c r="G35" s="123"/>
      <c r="H35" s="123"/>
      <c r="I35" s="123"/>
      <c r="J35" s="123"/>
    </row>
    <row r="36" spans="1:10" ht="14.25" customHeight="1" x14ac:dyDescent="0.3">
      <c r="A36" s="127" t="s">
        <v>91</v>
      </c>
      <c r="B36" s="123"/>
      <c r="C36" s="123"/>
      <c r="D36" s="126"/>
      <c r="E36" s="123"/>
      <c r="F36" s="123"/>
      <c r="G36" s="123"/>
      <c r="H36" s="123"/>
      <c r="I36" s="123"/>
      <c r="J36" s="123"/>
    </row>
    <row r="37" spans="1:10" ht="14.25" customHeight="1" x14ac:dyDescent="0.3">
      <c r="A37" s="123"/>
      <c r="B37" s="123"/>
      <c r="C37" s="123"/>
      <c r="D37" s="123"/>
      <c r="E37" s="123"/>
      <c r="F37" s="123"/>
      <c r="G37" s="123"/>
      <c r="H37" s="123"/>
      <c r="I37" s="123"/>
      <c r="J37" s="123"/>
    </row>
    <row r="38" spans="1:10" ht="14.25" customHeight="1" x14ac:dyDescent="0.3">
      <c r="A38" s="123" t="s">
        <v>92</v>
      </c>
      <c r="B38" s="123"/>
      <c r="C38" s="123"/>
      <c r="D38" s="123"/>
      <c r="E38" s="123"/>
      <c r="F38" s="123"/>
      <c r="G38" s="123"/>
      <c r="H38" s="123"/>
      <c r="I38" s="123"/>
      <c r="J38" s="123"/>
    </row>
    <row r="39" spans="1:10" s="122" customFormat="1" ht="14.25" customHeight="1" x14ac:dyDescent="0.3">
      <c r="A39" s="123"/>
      <c r="B39" s="123"/>
      <c r="C39" s="123"/>
      <c r="D39" s="123"/>
      <c r="E39" s="123"/>
      <c r="F39" s="123"/>
      <c r="G39" s="123"/>
      <c r="H39" s="123"/>
      <c r="I39" s="123"/>
      <c r="J39" s="123"/>
    </row>
    <row r="40" spans="1:10" s="122" customFormat="1" ht="14.25" customHeight="1" x14ac:dyDescent="0.3">
      <c r="A40" s="123"/>
      <c r="B40" s="123"/>
      <c r="C40" s="123"/>
      <c r="D40" s="123"/>
      <c r="E40" s="123"/>
      <c r="F40" s="123"/>
      <c r="G40" s="123"/>
      <c r="H40" s="123"/>
      <c r="I40" s="123"/>
      <c r="J40" s="123"/>
    </row>
    <row r="41" spans="1:10" s="122" customFormat="1" ht="14.25" customHeight="1" x14ac:dyDescent="0.3">
      <c r="A41" s="123"/>
      <c r="B41" s="123"/>
      <c r="C41" s="123"/>
      <c r="D41" s="123"/>
      <c r="E41" s="123"/>
      <c r="F41" s="123"/>
      <c r="G41" s="123"/>
      <c r="H41" s="123"/>
      <c r="I41" s="123"/>
      <c r="J41" s="123"/>
    </row>
    <row r="42" spans="1:10" s="122" customFormat="1" ht="14.25" customHeight="1" x14ac:dyDescent="0.3">
      <c r="A42" s="123"/>
      <c r="B42" s="123"/>
      <c r="C42" s="123"/>
      <c r="D42" s="123"/>
      <c r="E42" s="123"/>
      <c r="F42" s="123"/>
      <c r="G42" s="123"/>
      <c r="H42" s="123"/>
      <c r="I42" s="123"/>
      <c r="J42" s="123"/>
    </row>
    <row r="43" spans="1:10" ht="14.25" customHeight="1" x14ac:dyDescent="0.3">
      <c r="A43" s="123"/>
      <c r="B43" s="123"/>
      <c r="C43" s="123"/>
      <c r="D43" s="203"/>
      <c r="E43" s="203"/>
      <c r="F43" s="203"/>
      <c r="G43" s="203"/>
      <c r="H43" s="125"/>
      <c r="I43" s="125"/>
      <c r="J43" s="123"/>
    </row>
    <row r="44" spans="1:10" ht="14.25" customHeight="1" x14ac:dyDescent="0.3">
      <c r="A44" s="123"/>
      <c r="B44" s="123"/>
      <c r="C44" s="123"/>
      <c r="D44" s="203"/>
      <c r="E44" s="203"/>
      <c r="F44" s="203"/>
      <c r="G44" s="203"/>
      <c r="H44" s="128"/>
      <c r="I44" s="128"/>
      <c r="J44" s="123"/>
    </row>
    <row r="45" spans="1:10" ht="14.25" customHeight="1" x14ac:dyDescent="0.3">
      <c r="A45" s="123"/>
      <c r="B45" s="123"/>
      <c r="C45" s="123"/>
      <c r="D45" s="123"/>
      <c r="E45" s="123"/>
      <c r="F45" s="123"/>
      <c r="G45" s="123"/>
      <c r="H45" s="123"/>
      <c r="I45" s="123"/>
      <c r="J45" s="123"/>
    </row>
    <row r="46" spans="1:10" ht="14.25" customHeight="1" x14ac:dyDescent="0.3">
      <c r="A46" s="123"/>
      <c r="B46" s="123"/>
      <c r="C46" s="123"/>
      <c r="D46" s="123"/>
      <c r="E46" s="123"/>
      <c r="F46" s="123"/>
      <c r="G46" s="123"/>
      <c r="H46" s="123"/>
      <c r="I46" s="123"/>
      <c r="J46" s="123"/>
    </row>
    <row r="47" spans="1:10" ht="18.75" x14ac:dyDescent="0.3">
      <c r="A47" s="145" t="s">
        <v>119</v>
      </c>
    </row>
    <row r="48" spans="1:10" ht="6.75" customHeight="1" x14ac:dyDescent="0.3"/>
    <row r="49" spans="1:10" ht="27.75" customHeight="1" x14ac:dyDescent="0.3">
      <c r="A49" s="152" t="s">
        <v>103</v>
      </c>
      <c r="B49" s="219"/>
      <c r="C49" s="219"/>
      <c r="D49" s="219"/>
      <c r="E49" s="219"/>
      <c r="F49" s="219"/>
      <c r="G49" s="219"/>
      <c r="H49" s="219"/>
      <c r="I49" s="219"/>
      <c r="J49" s="219"/>
    </row>
    <row r="50" spans="1:10" ht="18.600000000000001" customHeight="1" x14ac:dyDescent="0.3">
      <c r="A50" s="152" t="s">
        <v>102</v>
      </c>
      <c r="B50" s="236"/>
      <c r="C50" s="236"/>
      <c r="D50" s="236"/>
      <c r="E50" s="236"/>
      <c r="F50" s="236"/>
      <c r="G50" s="236"/>
      <c r="H50" s="155" t="s">
        <v>63</v>
      </c>
      <c r="I50" s="237"/>
      <c r="J50" s="238"/>
    </row>
    <row r="51" spans="1:10" ht="18.600000000000001" customHeight="1" x14ac:dyDescent="0.3">
      <c r="A51" s="153" t="s">
        <v>48</v>
      </c>
      <c r="B51" s="239"/>
      <c r="C51" s="239"/>
      <c r="D51" s="239"/>
      <c r="E51" s="239"/>
      <c r="F51" s="241" t="s">
        <v>68</v>
      </c>
      <c r="G51" s="241"/>
      <c r="H51" s="240"/>
      <c r="I51" s="236"/>
      <c r="J51" s="236"/>
    </row>
    <row r="52" spans="1:10" ht="18.600000000000001" customHeight="1" x14ac:dyDescent="0.3">
      <c r="A52" s="154" t="s">
        <v>93</v>
      </c>
      <c r="B52" s="237"/>
      <c r="C52" s="242"/>
      <c r="D52" s="242"/>
      <c r="E52" s="242"/>
      <c r="F52" s="238"/>
      <c r="G52" s="156" t="s">
        <v>94</v>
      </c>
      <c r="H52" s="240"/>
      <c r="I52" s="236"/>
      <c r="J52" s="236"/>
    </row>
    <row r="53" spans="1:10" ht="6.95" customHeight="1" x14ac:dyDescent="0.3"/>
    <row r="54" spans="1:10" ht="20.25" customHeight="1" x14ac:dyDescent="0.3">
      <c r="A54" s="243" t="s">
        <v>64</v>
      </c>
      <c r="B54" s="243"/>
      <c r="C54" s="243"/>
      <c r="D54" s="243"/>
      <c r="E54" s="243"/>
      <c r="F54" s="243"/>
      <c r="G54" s="243"/>
      <c r="H54" s="243"/>
      <c r="I54" s="243"/>
      <c r="J54" s="243"/>
    </row>
    <row r="55" spans="1:10" ht="6.95" customHeight="1" x14ac:dyDescent="0.3">
      <c r="A55" s="123"/>
      <c r="B55" s="123"/>
      <c r="C55" s="123"/>
      <c r="D55" s="123"/>
      <c r="E55" s="123"/>
      <c r="F55" s="123"/>
      <c r="G55" s="123"/>
      <c r="H55" s="123"/>
      <c r="I55" s="123"/>
      <c r="J55" s="123"/>
    </row>
    <row r="56" spans="1:10" ht="28.35" customHeight="1" x14ac:dyDescent="0.3">
      <c r="A56" s="152" t="s">
        <v>104</v>
      </c>
      <c r="B56" s="219"/>
      <c r="C56" s="219"/>
      <c r="D56" s="219"/>
      <c r="E56" s="219"/>
      <c r="F56" s="219"/>
      <c r="G56" s="219"/>
      <c r="H56" s="219"/>
      <c r="I56" s="219"/>
      <c r="J56" s="219"/>
    </row>
    <row r="57" spans="1:10" ht="28.35" customHeight="1" x14ac:dyDescent="0.3">
      <c r="A57" s="159" t="s">
        <v>95</v>
      </c>
      <c r="B57" s="219"/>
      <c r="C57" s="219"/>
      <c r="D57" s="219"/>
      <c r="E57" s="219"/>
      <c r="F57" s="219"/>
      <c r="G57" s="219"/>
      <c r="H57" s="219"/>
      <c r="I57" s="219"/>
      <c r="J57" s="219"/>
    </row>
    <row r="58" spans="1:10" ht="6.95" customHeight="1" x14ac:dyDescent="0.3">
      <c r="A58" s="151"/>
      <c r="B58" s="123"/>
      <c r="C58" s="123"/>
      <c r="D58" s="123"/>
      <c r="E58" s="123"/>
      <c r="F58" s="123"/>
      <c r="G58" s="123"/>
      <c r="H58" s="123"/>
      <c r="I58" s="123"/>
      <c r="J58" s="123"/>
    </row>
    <row r="59" spans="1:10" s="122" customFormat="1" ht="15" customHeight="1" x14ac:dyDescent="0.3">
      <c r="A59" s="244" t="s">
        <v>105</v>
      </c>
      <c r="B59" s="207"/>
      <c r="C59" s="208"/>
      <c r="D59" s="208"/>
      <c r="E59" s="208"/>
      <c r="F59" s="208"/>
      <c r="G59" s="208"/>
      <c r="H59" s="208"/>
      <c r="I59" s="208"/>
      <c r="J59" s="209"/>
    </row>
    <row r="60" spans="1:10" s="122" customFormat="1" x14ac:dyDescent="0.3">
      <c r="A60" s="244"/>
      <c r="B60" s="210"/>
      <c r="C60" s="211"/>
      <c r="D60" s="211"/>
      <c r="E60" s="211"/>
      <c r="F60" s="211"/>
      <c r="G60" s="211"/>
      <c r="H60" s="211"/>
      <c r="I60" s="211"/>
      <c r="J60" s="212"/>
    </row>
    <row r="61" spans="1:10" s="122" customFormat="1" ht="15" customHeight="1" x14ac:dyDescent="0.3">
      <c r="A61" s="244"/>
      <c r="B61" s="210"/>
      <c r="C61" s="211"/>
      <c r="D61" s="211"/>
      <c r="E61" s="211"/>
      <c r="F61" s="211"/>
      <c r="G61" s="211"/>
      <c r="H61" s="211"/>
      <c r="I61" s="211"/>
      <c r="J61" s="212"/>
    </row>
    <row r="62" spans="1:10" s="122" customFormat="1" ht="33.75" customHeight="1" x14ac:dyDescent="0.3">
      <c r="A62" s="244"/>
      <c r="B62" s="210"/>
      <c r="C62" s="211"/>
      <c r="D62" s="211"/>
      <c r="E62" s="211"/>
      <c r="F62" s="211"/>
      <c r="G62" s="211"/>
      <c r="H62" s="211"/>
      <c r="I62" s="211"/>
      <c r="J62" s="212"/>
    </row>
    <row r="63" spans="1:10" s="122" customFormat="1" ht="141" customHeight="1" x14ac:dyDescent="0.3">
      <c r="A63" s="244"/>
      <c r="B63" s="213"/>
      <c r="C63" s="214"/>
      <c r="D63" s="214"/>
      <c r="E63" s="214"/>
      <c r="F63" s="214"/>
      <c r="G63" s="214"/>
      <c r="H63" s="214"/>
      <c r="I63" s="214"/>
      <c r="J63" s="215"/>
    </row>
    <row r="64" spans="1:10" ht="6.95" customHeight="1" x14ac:dyDescent="0.3">
      <c r="A64" s="157"/>
    </row>
    <row r="65" spans="1:10" ht="15" customHeight="1" x14ac:dyDescent="0.3">
      <c r="A65" s="160" t="s">
        <v>49</v>
      </c>
      <c r="B65" s="216"/>
      <c r="C65" s="216"/>
      <c r="D65" s="216"/>
      <c r="E65" s="161"/>
      <c r="F65" s="191" t="s">
        <v>113</v>
      </c>
      <c r="G65" s="191"/>
      <c r="H65" s="216"/>
      <c r="I65" s="216"/>
      <c r="J65" s="216"/>
    </row>
    <row r="66" spans="1:10" ht="15.75" customHeight="1" x14ac:dyDescent="0.3">
      <c r="A66" s="160" t="s">
        <v>107</v>
      </c>
      <c r="B66" s="217">
        <f>G115</f>
        <v>0</v>
      </c>
      <c r="C66" s="217"/>
      <c r="D66" s="218"/>
      <c r="E66" s="161"/>
      <c r="F66" s="191" t="s">
        <v>112</v>
      </c>
      <c r="G66" s="191"/>
      <c r="H66" s="216"/>
      <c r="I66" s="216"/>
      <c r="J66" s="216"/>
    </row>
    <row r="67" spans="1:10" ht="28.35" customHeight="1" x14ac:dyDescent="0.3">
      <c r="A67" s="152" t="s">
        <v>69</v>
      </c>
      <c r="B67" s="217">
        <f>H115</f>
        <v>0</v>
      </c>
      <c r="C67" s="217"/>
      <c r="D67" s="218"/>
      <c r="E67" s="162"/>
      <c r="F67" s="191" t="s">
        <v>108</v>
      </c>
      <c r="G67" s="191" t="s">
        <v>61</v>
      </c>
      <c r="H67" s="193">
        <f>H68+J68</f>
        <v>0</v>
      </c>
      <c r="I67" s="193"/>
      <c r="J67" s="193"/>
    </row>
    <row r="68" spans="1:10" ht="28.35" customHeight="1" x14ac:dyDescent="0.3">
      <c r="A68" s="160" t="s">
        <v>121</v>
      </c>
      <c r="B68" s="217">
        <f>I115+J115</f>
        <v>0</v>
      </c>
      <c r="C68" s="217"/>
      <c r="D68" s="218"/>
      <c r="E68" s="130"/>
      <c r="F68" s="130"/>
      <c r="G68" s="163" t="s">
        <v>61</v>
      </c>
      <c r="H68" s="178"/>
      <c r="I68" s="163" t="s">
        <v>62</v>
      </c>
      <c r="J68" s="178"/>
    </row>
    <row r="69" spans="1:10" ht="6.95" customHeight="1" x14ac:dyDescent="0.3">
      <c r="A69" s="157"/>
    </row>
    <row r="70" spans="1:10" ht="28.35" customHeight="1" x14ac:dyDescent="0.3">
      <c r="A70" s="165" t="s">
        <v>106</v>
      </c>
      <c r="B70" s="219"/>
      <c r="C70" s="219"/>
      <c r="D70" s="219"/>
      <c r="E70" s="219"/>
      <c r="F70" s="219"/>
      <c r="G70" s="219"/>
      <c r="H70" s="219"/>
      <c r="I70" s="219"/>
      <c r="J70" s="219"/>
    </row>
    <row r="71" spans="1:10" ht="6.95" customHeight="1" x14ac:dyDescent="0.3">
      <c r="A71" s="158"/>
      <c r="B71" s="131"/>
      <c r="C71" s="132"/>
      <c r="D71" s="132"/>
      <c r="E71" s="132"/>
      <c r="F71" s="132"/>
      <c r="G71" s="132"/>
      <c r="H71" s="132"/>
      <c r="I71" s="132"/>
      <c r="J71" s="132"/>
    </row>
    <row r="72" spans="1:10" ht="13.5" customHeight="1" x14ac:dyDescent="0.3">
      <c r="A72" s="158"/>
      <c r="B72" s="131"/>
      <c r="C72" s="132"/>
      <c r="D72" s="132"/>
      <c r="E72" s="132"/>
      <c r="F72" s="132"/>
      <c r="G72" s="132"/>
      <c r="H72" s="132"/>
      <c r="I72" s="132"/>
      <c r="J72" s="164" t="s">
        <v>96</v>
      </c>
    </row>
    <row r="73" spans="1:10" ht="18" customHeight="1" x14ac:dyDescent="0.3">
      <c r="A73" s="192" t="s">
        <v>114</v>
      </c>
      <c r="B73" s="133" t="s">
        <v>50</v>
      </c>
      <c r="C73" s="245"/>
      <c r="D73" s="246"/>
      <c r="E73" s="246"/>
      <c r="F73" s="246"/>
      <c r="G73" s="246"/>
      <c r="H73" s="246"/>
      <c r="I73" s="247"/>
      <c r="J73" s="134"/>
    </row>
    <row r="74" spans="1:10" ht="22.5" customHeight="1" x14ac:dyDescent="0.3">
      <c r="A74" s="192"/>
      <c r="B74" s="133" t="s">
        <v>51</v>
      </c>
      <c r="C74" s="135"/>
      <c r="D74" s="136"/>
      <c r="E74" s="136"/>
      <c r="F74" s="136"/>
      <c r="G74" s="136"/>
      <c r="H74" s="137" t="s">
        <v>122</v>
      </c>
      <c r="I74" s="113"/>
      <c r="J74" s="113"/>
    </row>
    <row r="75" spans="1:10" ht="18" customHeight="1" x14ac:dyDescent="0.3">
      <c r="A75" s="192"/>
      <c r="B75" s="133" t="s">
        <v>52</v>
      </c>
      <c r="C75" s="248"/>
      <c r="D75" s="249"/>
      <c r="E75" s="249"/>
      <c r="F75" s="249"/>
      <c r="G75" s="249"/>
      <c r="H75" s="249"/>
      <c r="I75" s="250"/>
      <c r="J75" s="138"/>
    </row>
    <row r="76" spans="1:10" ht="18" customHeight="1" x14ac:dyDescent="0.3">
      <c r="A76" s="192"/>
      <c r="B76" s="133" t="s">
        <v>70</v>
      </c>
      <c r="C76" s="248"/>
      <c r="D76" s="249"/>
      <c r="E76" s="249"/>
      <c r="F76" s="249"/>
      <c r="G76" s="249"/>
      <c r="H76" s="249"/>
      <c r="I76" s="250"/>
      <c r="J76" s="138"/>
    </row>
    <row r="77" spans="1:10" ht="18" customHeight="1" x14ac:dyDescent="0.3">
      <c r="A77" s="192"/>
      <c r="B77" s="133" t="s">
        <v>71</v>
      </c>
      <c r="C77" s="248"/>
      <c r="D77" s="249"/>
      <c r="E77" s="249"/>
      <c r="F77" s="249"/>
      <c r="G77" s="249"/>
      <c r="H77" s="249"/>
      <c r="I77" s="250"/>
      <c r="J77" s="138"/>
    </row>
    <row r="78" spans="1:10" ht="23.25" customHeight="1" x14ac:dyDescent="0.3">
      <c r="A78" s="192"/>
      <c r="B78" s="133" t="s">
        <v>87</v>
      </c>
      <c r="C78" s="139"/>
      <c r="D78" s="236" t="s">
        <v>101</v>
      </c>
      <c r="E78" s="236"/>
      <c r="F78" s="236"/>
      <c r="G78" s="236"/>
      <c r="H78" s="236"/>
      <c r="I78" s="236"/>
      <c r="J78" s="138"/>
    </row>
    <row r="79" spans="1:10" ht="10.5" customHeight="1" x14ac:dyDescent="0.3">
      <c r="A79" s="129"/>
      <c r="B79" s="133"/>
      <c r="C79" s="129"/>
      <c r="D79" s="140"/>
      <c r="E79" s="140"/>
      <c r="F79" s="140"/>
      <c r="G79" s="140"/>
      <c r="H79" s="140"/>
      <c r="I79" s="140"/>
      <c r="J79" s="140"/>
    </row>
    <row r="80" spans="1:10" ht="18.75" x14ac:dyDescent="0.3">
      <c r="A80" s="145" t="s">
        <v>53</v>
      </c>
    </row>
    <row r="81" spans="1:10" ht="6.95" customHeight="1" x14ac:dyDescent="0.3">
      <c r="A81" s="141"/>
    </row>
    <row r="82" spans="1:10" ht="14.1" customHeight="1" x14ac:dyDescent="0.3">
      <c r="A82" s="220" t="s">
        <v>74</v>
      </c>
      <c r="B82" s="221"/>
      <c r="C82" s="222"/>
      <c r="D82" s="253" t="s">
        <v>54</v>
      </c>
      <c r="E82" s="253" t="s">
        <v>55</v>
      </c>
      <c r="F82" s="256" t="s">
        <v>56</v>
      </c>
      <c r="G82" s="256" t="s">
        <v>0</v>
      </c>
      <c r="H82" s="195" t="s">
        <v>1</v>
      </c>
      <c r="I82" s="196"/>
      <c r="J82" s="197"/>
    </row>
    <row r="83" spans="1:10" ht="42.6" customHeight="1" x14ac:dyDescent="0.3">
      <c r="A83" s="223"/>
      <c r="B83" s="224"/>
      <c r="C83" s="225"/>
      <c r="D83" s="254"/>
      <c r="E83" s="254"/>
      <c r="F83" s="257"/>
      <c r="G83" s="257"/>
      <c r="H83" s="146" t="s">
        <v>72</v>
      </c>
      <c r="I83" s="251">
        <f>B49</f>
        <v>0</v>
      </c>
      <c r="J83" s="252"/>
    </row>
    <row r="84" spans="1:10" x14ac:dyDescent="0.3">
      <c r="A84" s="226"/>
      <c r="B84" s="227"/>
      <c r="C84" s="228"/>
      <c r="D84" s="255"/>
      <c r="E84" s="255"/>
      <c r="F84" s="258"/>
      <c r="G84" s="258"/>
      <c r="H84" s="146" t="s">
        <v>57</v>
      </c>
      <c r="I84" s="146" t="s">
        <v>57</v>
      </c>
      <c r="J84" s="146" t="s">
        <v>58</v>
      </c>
    </row>
    <row r="85" spans="1:10" x14ac:dyDescent="0.3">
      <c r="A85" s="204" t="s">
        <v>75</v>
      </c>
      <c r="B85" s="205"/>
      <c r="C85" s="206"/>
      <c r="D85" s="147"/>
      <c r="E85" s="147"/>
      <c r="F85" s="148"/>
      <c r="G85" s="149">
        <f>SUM(G86:G88)</f>
        <v>0</v>
      </c>
      <c r="H85" s="150">
        <f t="shared" ref="H85:J85" si="0">SUM(H86:H88)</f>
        <v>0</v>
      </c>
      <c r="I85" s="150">
        <f t="shared" si="0"/>
        <v>0</v>
      </c>
      <c r="J85" s="150">
        <f t="shared" si="0"/>
        <v>0</v>
      </c>
    </row>
    <row r="86" spans="1:10" s="122" customFormat="1" x14ac:dyDescent="0.3">
      <c r="A86" s="198"/>
      <c r="B86" s="198"/>
      <c r="C86" s="198"/>
      <c r="D86" s="113"/>
      <c r="E86" s="114"/>
      <c r="F86" s="115"/>
      <c r="G86" s="116">
        <f>E86*F86</f>
        <v>0</v>
      </c>
      <c r="H86" s="114"/>
      <c r="I86" s="114"/>
      <c r="J86" s="114"/>
    </row>
    <row r="87" spans="1:10" s="122" customFormat="1" x14ac:dyDescent="0.3">
      <c r="A87" s="198"/>
      <c r="B87" s="198"/>
      <c r="C87" s="198"/>
      <c r="D87" s="113"/>
      <c r="E87" s="114"/>
      <c r="F87" s="115"/>
      <c r="G87" s="116">
        <f>E87*F87</f>
        <v>0</v>
      </c>
      <c r="H87" s="114"/>
      <c r="I87" s="114"/>
      <c r="J87" s="114"/>
    </row>
    <row r="88" spans="1:10" s="122" customFormat="1" x14ac:dyDescent="0.3">
      <c r="A88" s="198"/>
      <c r="B88" s="198"/>
      <c r="C88" s="198"/>
      <c r="D88" s="113"/>
      <c r="E88" s="114"/>
      <c r="F88" s="115"/>
      <c r="G88" s="116">
        <f t="shared" ref="G88:G91" si="1">E88*F88</f>
        <v>0</v>
      </c>
      <c r="H88" s="114"/>
      <c r="I88" s="114"/>
      <c r="J88" s="114"/>
    </row>
    <row r="89" spans="1:10" x14ac:dyDescent="0.3">
      <c r="A89" s="204" t="s">
        <v>76</v>
      </c>
      <c r="B89" s="205"/>
      <c r="C89" s="206"/>
      <c r="D89" s="147"/>
      <c r="E89" s="147"/>
      <c r="F89" s="148"/>
      <c r="G89" s="149">
        <f>SUM(G90:G91)</f>
        <v>0</v>
      </c>
      <c r="H89" s="150">
        <f>SUM(H90:H91)</f>
        <v>0</v>
      </c>
      <c r="I89" s="150">
        <f>SUM(I90:I91)</f>
        <v>0</v>
      </c>
      <c r="J89" s="150">
        <f>SUM(J90:J91)</f>
        <v>0</v>
      </c>
    </row>
    <row r="90" spans="1:10" s="122" customFormat="1" x14ac:dyDescent="0.3">
      <c r="A90" s="198"/>
      <c r="B90" s="198"/>
      <c r="C90" s="198"/>
      <c r="D90" s="113"/>
      <c r="E90" s="114"/>
      <c r="F90" s="115"/>
      <c r="G90" s="116">
        <f t="shared" si="1"/>
        <v>0</v>
      </c>
      <c r="H90" s="114"/>
      <c r="I90" s="114"/>
      <c r="J90" s="114"/>
    </row>
    <row r="91" spans="1:10" s="122" customFormat="1" x14ac:dyDescent="0.3">
      <c r="A91" s="198"/>
      <c r="B91" s="198"/>
      <c r="C91" s="198"/>
      <c r="D91" s="113"/>
      <c r="E91" s="114"/>
      <c r="F91" s="115"/>
      <c r="G91" s="116">
        <f t="shared" si="1"/>
        <v>0</v>
      </c>
      <c r="H91" s="114"/>
      <c r="I91" s="114"/>
      <c r="J91" s="114"/>
    </row>
    <row r="92" spans="1:10" x14ac:dyDescent="0.3">
      <c r="A92" s="204" t="s">
        <v>77</v>
      </c>
      <c r="B92" s="205"/>
      <c r="C92" s="206"/>
      <c r="D92" s="147"/>
      <c r="E92" s="147"/>
      <c r="F92" s="148"/>
      <c r="G92" s="149">
        <f>SUM(G93:G94)</f>
        <v>0</v>
      </c>
      <c r="H92" s="150">
        <f t="shared" ref="H92:J92" si="2">SUM(H93:H94)</f>
        <v>0</v>
      </c>
      <c r="I92" s="150">
        <f t="shared" si="2"/>
        <v>0</v>
      </c>
      <c r="J92" s="150">
        <f t="shared" si="2"/>
        <v>0</v>
      </c>
    </row>
    <row r="93" spans="1:10" s="122" customFormat="1" x14ac:dyDescent="0.3">
      <c r="A93" s="198"/>
      <c r="B93" s="198"/>
      <c r="C93" s="198"/>
      <c r="D93" s="113"/>
      <c r="E93" s="114"/>
      <c r="F93" s="115"/>
      <c r="G93" s="116">
        <f t="shared" ref="G93:G94" si="3">E93*F93</f>
        <v>0</v>
      </c>
      <c r="H93" s="114"/>
      <c r="I93" s="114"/>
      <c r="J93" s="114"/>
    </row>
    <row r="94" spans="1:10" s="122" customFormat="1" x14ac:dyDescent="0.3">
      <c r="A94" s="198"/>
      <c r="B94" s="198"/>
      <c r="C94" s="198"/>
      <c r="D94" s="113"/>
      <c r="E94" s="114"/>
      <c r="F94" s="115"/>
      <c r="G94" s="116">
        <f t="shared" si="3"/>
        <v>0</v>
      </c>
      <c r="H94" s="114"/>
      <c r="I94" s="114"/>
      <c r="J94" s="114"/>
    </row>
    <row r="95" spans="1:10" ht="24.75" customHeight="1" x14ac:dyDescent="0.3">
      <c r="A95" s="199" t="s">
        <v>78</v>
      </c>
      <c r="B95" s="200"/>
      <c r="C95" s="201"/>
      <c r="D95" s="147"/>
      <c r="E95" s="147"/>
      <c r="F95" s="148"/>
      <c r="G95" s="149">
        <f>SUM(G96:G97)</f>
        <v>0</v>
      </c>
      <c r="H95" s="150">
        <f>SUM(H96:H97)</f>
        <v>0</v>
      </c>
      <c r="I95" s="150">
        <f>SUM(I96:I97)</f>
        <v>0</v>
      </c>
      <c r="J95" s="150">
        <f>SUM(J96:J97)</f>
        <v>0</v>
      </c>
    </row>
    <row r="96" spans="1:10" s="122" customFormat="1" x14ac:dyDescent="0.3">
      <c r="A96" s="198"/>
      <c r="B96" s="198"/>
      <c r="C96" s="198"/>
      <c r="D96" s="113"/>
      <c r="E96" s="114"/>
      <c r="F96" s="115"/>
      <c r="G96" s="116">
        <f t="shared" ref="G96:G97" si="4">E96*F96</f>
        <v>0</v>
      </c>
      <c r="H96" s="114"/>
      <c r="I96" s="114"/>
      <c r="J96" s="114"/>
    </row>
    <row r="97" spans="1:10" s="122" customFormat="1" x14ac:dyDescent="0.3">
      <c r="A97" s="198"/>
      <c r="B97" s="198"/>
      <c r="C97" s="198"/>
      <c r="D97" s="113"/>
      <c r="E97" s="114"/>
      <c r="F97" s="115"/>
      <c r="G97" s="116">
        <f t="shared" si="4"/>
        <v>0</v>
      </c>
      <c r="H97" s="114"/>
      <c r="I97" s="114"/>
      <c r="J97" s="114"/>
    </row>
    <row r="98" spans="1:10" ht="26.25" customHeight="1" x14ac:dyDescent="0.3">
      <c r="A98" s="199" t="s">
        <v>79</v>
      </c>
      <c r="B98" s="200"/>
      <c r="C98" s="201"/>
      <c r="D98" s="147"/>
      <c r="E98" s="147"/>
      <c r="F98" s="148"/>
      <c r="G98" s="149">
        <f>SUM(G99:G101)</f>
        <v>0</v>
      </c>
      <c r="H98" s="150">
        <f>SUM(H99:H101)</f>
        <v>0</v>
      </c>
      <c r="I98" s="150">
        <f>SUM(I99:I101)</f>
        <v>0</v>
      </c>
      <c r="J98" s="150">
        <f>SUM(J99:J101)</f>
        <v>0</v>
      </c>
    </row>
    <row r="99" spans="1:10" s="122" customFormat="1" x14ac:dyDescent="0.3">
      <c r="A99" s="198"/>
      <c r="B99" s="198"/>
      <c r="C99" s="198"/>
      <c r="D99" s="113"/>
      <c r="E99" s="114"/>
      <c r="F99" s="115"/>
      <c r="G99" s="116">
        <f t="shared" ref="G99:G101" si="5">E99*F99</f>
        <v>0</v>
      </c>
      <c r="H99" s="114"/>
      <c r="I99" s="114"/>
      <c r="J99" s="114"/>
    </row>
    <row r="100" spans="1:10" s="122" customFormat="1" x14ac:dyDescent="0.3">
      <c r="A100" s="198"/>
      <c r="B100" s="198"/>
      <c r="C100" s="198"/>
      <c r="D100" s="113"/>
      <c r="E100" s="114"/>
      <c r="F100" s="115"/>
      <c r="G100" s="116">
        <f t="shared" si="5"/>
        <v>0</v>
      </c>
      <c r="H100" s="114"/>
      <c r="I100" s="114"/>
      <c r="J100" s="114"/>
    </row>
    <row r="101" spans="1:10" s="122" customFormat="1" x14ac:dyDescent="0.3">
      <c r="A101" s="198"/>
      <c r="B101" s="198"/>
      <c r="C101" s="198"/>
      <c r="D101" s="113"/>
      <c r="E101" s="114"/>
      <c r="F101" s="115"/>
      <c r="G101" s="116">
        <f t="shared" si="5"/>
        <v>0</v>
      </c>
      <c r="H101" s="114"/>
      <c r="I101" s="114"/>
      <c r="J101" s="114"/>
    </row>
    <row r="102" spans="1:10" ht="25.5" customHeight="1" x14ac:dyDescent="0.3">
      <c r="A102" s="199" t="s">
        <v>80</v>
      </c>
      <c r="B102" s="200"/>
      <c r="C102" s="201"/>
      <c r="D102" s="147"/>
      <c r="E102" s="147"/>
      <c r="F102" s="148"/>
      <c r="G102" s="149">
        <f>SUM(G103:G105)</f>
        <v>0</v>
      </c>
      <c r="H102" s="150">
        <f>SUM(H103:H105)</f>
        <v>0</v>
      </c>
      <c r="I102" s="150">
        <f>SUM(I103:I105)</f>
        <v>0</v>
      </c>
      <c r="J102" s="150">
        <f>SUM(J103:J105)</f>
        <v>0</v>
      </c>
    </row>
    <row r="103" spans="1:10" s="122" customFormat="1" x14ac:dyDescent="0.3">
      <c r="A103" s="198"/>
      <c r="B103" s="198"/>
      <c r="C103" s="198"/>
      <c r="D103" s="113"/>
      <c r="E103" s="114"/>
      <c r="F103" s="115"/>
      <c r="G103" s="116">
        <f t="shared" ref="G103:G105" si="6">E103*F103</f>
        <v>0</v>
      </c>
      <c r="H103" s="114"/>
      <c r="I103" s="114"/>
      <c r="J103" s="114"/>
    </row>
    <row r="104" spans="1:10" s="122" customFormat="1" x14ac:dyDescent="0.3">
      <c r="A104" s="198"/>
      <c r="B104" s="198"/>
      <c r="C104" s="198"/>
      <c r="D104" s="113"/>
      <c r="E104" s="114"/>
      <c r="F104" s="115"/>
      <c r="G104" s="116">
        <f t="shared" si="6"/>
        <v>0</v>
      </c>
      <c r="H104" s="114"/>
      <c r="I104" s="114"/>
      <c r="J104" s="114"/>
    </row>
    <row r="105" spans="1:10" s="122" customFormat="1" x14ac:dyDescent="0.3">
      <c r="A105" s="198"/>
      <c r="B105" s="198"/>
      <c r="C105" s="198"/>
      <c r="D105" s="113"/>
      <c r="E105" s="114"/>
      <c r="F105" s="115"/>
      <c r="G105" s="116">
        <f t="shared" si="6"/>
        <v>0</v>
      </c>
      <c r="H105" s="114"/>
      <c r="I105" s="114"/>
      <c r="J105" s="114"/>
    </row>
    <row r="106" spans="1:10" ht="26.25" customHeight="1" x14ac:dyDescent="0.3">
      <c r="A106" s="199" t="s">
        <v>81</v>
      </c>
      <c r="B106" s="200"/>
      <c r="C106" s="201"/>
      <c r="D106" s="147"/>
      <c r="E106" s="147"/>
      <c r="F106" s="148"/>
      <c r="G106" s="149">
        <f>SUM(G107:G108)</f>
        <v>0</v>
      </c>
      <c r="H106" s="150">
        <f>SUM(H107:H108)</f>
        <v>0</v>
      </c>
      <c r="I106" s="150">
        <f>SUM(I107:I108)</f>
        <v>0</v>
      </c>
      <c r="J106" s="150">
        <f>SUM(J107:J108)</f>
        <v>0</v>
      </c>
    </row>
    <row r="107" spans="1:10" s="122" customFormat="1" x14ac:dyDescent="0.3">
      <c r="A107" s="198"/>
      <c r="B107" s="198"/>
      <c r="C107" s="198"/>
      <c r="D107" s="113"/>
      <c r="E107" s="114"/>
      <c r="F107" s="115"/>
      <c r="G107" s="116">
        <f t="shared" ref="G107:G108" si="7">E107*F107</f>
        <v>0</v>
      </c>
      <c r="H107" s="114"/>
      <c r="I107" s="114"/>
      <c r="J107" s="114"/>
    </row>
    <row r="108" spans="1:10" s="122" customFormat="1" x14ac:dyDescent="0.3">
      <c r="A108" s="198"/>
      <c r="B108" s="198"/>
      <c r="C108" s="198"/>
      <c r="D108" s="113"/>
      <c r="E108" s="114"/>
      <c r="F108" s="115"/>
      <c r="G108" s="116">
        <f t="shared" si="7"/>
        <v>0</v>
      </c>
      <c r="H108" s="114"/>
      <c r="I108" s="114"/>
      <c r="J108" s="114"/>
    </row>
    <row r="109" spans="1:10" ht="25.5" customHeight="1" x14ac:dyDescent="0.3">
      <c r="A109" s="199" t="s">
        <v>82</v>
      </c>
      <c r="B109" s="200"/>
      <c r="C109" s="201"/>
      <c r="D109" s="147"/>
      <c r="E109" s="147"/>
      <c r="F109" s="148"/>
      <c r="G109" s="149">
        <f>SUM(G110:G111)</f>
        <v>0</v>
      </c>
      <c r="H109" s="150">
        <f>SUM(H110:H111)</f>
        <v>0</v>
      </c>
      <c r="I109" s="150">
        <f>SUM(I110:I111)</f>
        <v>0</v>
      </c>
      <c r="J109" s="150">
        <f>SUM(J110:J111)</f>
        <v>0</v>
      </c>
    </row>
    <row r="110" spans="1:10" s="122" customFormat="1" x14ac:dyDescent="0.3">
      <c r="A110" s="198"/>
      <c r="B110" s="198"/>
      <c r="C110" s="198"/>
      <c r="D110" s="113"/>
      <c r="E110" s="114"/>
      <c r="F110" s="115"/>
      <c r="G110" s="116">
        <f t="shared" ref="G110:G111" si="8">E110*F110</f>
        <v>0</v>
      </c>
      <c r="H110" s="114"/>
      <c r="I110" s="114">
        <f>G110</f>
        <v>0</v>
      </c>
      <c r="J110" s="114"/>
    </row>
    <row r="111" spans="1:10" s="122" customFormat="1" x14ac:dyDescent="0.3">
      <c r="A111" s="198"/>
      <c r="B111" s="198"/>
      <c r="C111" s="198"/>
      <c r="D111" s="113"/>
      <c r="E111" s="114"/>
      <c r="F111" s="115"/>
      <c r="G111" s="116">
        <f t="shared" si="8"/>
        <v>0</v>
      </c>
      <c r="H111" s="114"/>
      <c r="I111" s="114"/>
      <c r="J111" s="114"/>
    </row>
    <row r="112" spans="1:10" ht="25.5" customHeight="1" x14ac:dyDescent="0.3">
      <c r="A112" s="199" t="s">
        <v>83</v>
      </c>
      <c r="B112" s="200"/>
      <c r="C112" s="201"/>
      <c r="D112" s="147"/>
      <c r="E112" s="147"/>
      <c r="F112" s="148"/>
      <c r="G112" s="149">
        <f>SUM(G113:G114)</f>
        <v>0</v>
      </c>
      <c r="H112" s="150">
        <f t="shared" ref="H112:J112" si="9">SUM(H113:H114)</f>
        <v>0</v>
      </c>
      <c r="I112" s="150">
        <f t="shared" si="9"/>
        <v>0</v>
      </c>
      <c r="J112" s="150">
        <f t="shared" si="9"/>
        <v>0</v>
      </c>
    </row>
    <row r="113" spans="1:10" s="122" customFormat="1" x14ac:dyDescent="0.3">
      <c r="A113" s="198"/>
      <c r="B113" s="198"/>
      <c r="C113" s="198"/>
      <c r="D113" s="113"/>
      <c r="E113" s="114"/>
      <c r="F113" s="115"/>
      <c r="G113" s="116">
        <f t="shared" ref="G113:G114" si="10">E113*F113</f>
        <v>0</v>
      </c>
      <c r="H113" s="114"/>
      <c r="I113" s="114">
        <f>G113</f>
        <v>0</v>
      </c>
      <c r="J113" s="114"/>
    </row>
    <row r="114" spans="1:10" s="122" customFormat="1" x14ac:dyDescent="0.3">
      <c r="A114" s="198"/>
      <c r="B114" s="198"/>
      <c r="C114" s="198"/>
      <c r="D114" s="113"/>
      <c r="E114" s="114"/>
      <c r="F114" s="115"/>
      <c r="G114" s="116">
        <f t="shared" si="10"/>
        <v>0</v>
      </c>
      <c r="H114" s="114"/>
      <c r="I114" s="114"/>
      <c r="J114" s="114"/>
    </row>
    <row r="115" spans="1:10" x14ac:dyDescent="0.3">
      <c r="A115" s="182" t="s">
        <v>126</v>
      </c>
      <c r="B115" s="117"/>
      <c r="C115" s="117"/>
      <c r="D115" s="117"/>
      <c r="E115" s="202" t="s">
        <v>59</v>
      </c>
      <c r="F115" s="202"/>
      <c r="G115" s="175">
        <f>G85+G89+G92+G95+G98+G102+G106+G109+G112</f>
        <v>0</v>
      </c>
      <c r="H115" s="175">
        <f>H85+H89+H92+H95+H98+H102+H106+H109+H112</f>
        <v>0</v>
      </c>
      <c r="I115" s="175">
        <f>I85+I89+I92+I95+I98+I102+I106+I109+I112</f>
        <v>0</v>
      </c>
      <c r="J115" s="175">
        <f>J85+J89+J92+J95+J98+J102+J106+J109+J112</f>
        <v>0</v>
      </c>
    </row>
    <row r="116" spans="1:10" x14ac:dyDescent="0.3">
      <c r="A116" s="183" t="s">
        <v>123</v>
      </c>
      <c r="E116" s="184"/>
      <c r="F116" s="184"/>
      <c r="G116" s="185" t="s">
        <v>115</v>
      </c>
      <c r="H116" s="176" t="e">
        <f>H115/G115</f>
        <v>#DIV/0!</v>
      </c>
      <c r="I116" s="142" t="e">
        <f>I115/G115</f>
        <v>#DIV/0!</v>
      </c>
      <c r="J116" s="142" t="e">
        <f>J115/G115</f>
        <v>#DIV/0!</v>
      </c>
    </row>
    <row r="117" spans="1:10" x14ac:dyDescent="0.3">
      <c r="A117" s="183" t="s">
        <v>125</v>
      </c>
      <c r="E117" s="184"/>
      <c r="F117" s="184"/>
      <c r="G117" s="187" t="s">
        <v>124</v>
      </c>
      <c r="H117" s="187"/>
      <c r="I117" s="194" t="e">
        <f>I116+J116</f>
        <v>#DIV/0!</v>
      </c>
      <c r="J117" s="194"/>
    </row>
    <row r="118" spans="1:10" x14ac:dyDescent="0.3">
      <c r="E118" s="143"/>
      <c r="F118" s="143"/>
      <c r="G118" s="143"/>
      <c r="H118" s="143"/>
    </row>
  </sheetData>
  <sheetProtection formatCells="0" formatColumns="0" formatRows="0"/>
  <mergeCells count="85">
    <mergeCell ref="A114:C114"/>
    <mergeCell ref="A106:C106"/>
    <mergeCell ref="A107:C107"/>
    <mergeCell ref="A108:C108"/>
    <mergeCell ref="A109:C109"/>
    <mergeCell ref="A110:C110"/>
    <mergeCell ref="A111:C111"/>
    <mergeCell ref="A112:C112"/>
    <mergeCell ref="A113:C113"/>
    <mergeCell ref="C73:I73"/>
    <mergeCell ref="C75:I75"/>
    <mergeCell ref="C76:I76"/>
    <mergeCell ref="C77:I77"/>
    <mergeCell ref="I83:J83"/>
    <mergeCell ref="D82:D84"/>
    <mergeCell ref="E82:E84"/>
    <mergeCell ref="F82:F84"/>
    <mergeCell ref="G82:G84"/>
    <mergeCell ref="A104:C104"/>
    <mergeCell ref="A105:C105"/>
    <mergeCell ref="A101:C101"/>
    <mergeCell ref="A85:C85"/>
    <mergeCell ref="D78:I78"/>
    <mergeCell ref="A96:C96"/>
    <mergeCell ref="A94:C94"/>
    <mergeCell ref="A87:C87"/>
    <mergeCell ref="A100:C100"/>
    <mergeCell ref="A93:C93"/>
    <mergeCell ref="A102:C102"/>
    <mergeCell ref="A103:C103"/>
    <mergeCell ref="B70:J70"/>
    <mergeCell ref="A54:J54"/>
    <mergeCell ref="B56:J56"/>
    <mergeCell ref="H66:J66"/>
    <mergeCell ref="A59:A63"/>
    <mergeCell ref="A23:J23"/>
    <mergeCell ref="A29:J31"/>
    <mergeCell ref="A24:J24"/>
    <mergeCell ref="H33:J33"/>
    <mergeCell ref="B67:D67"/>
    <mergeCell ref="B50:G50"/>
    <mergeCell ref="I50:J50"/>
    <mergeCell ref="B51:E51"/>
    <mergeCell ref="H51:J51"/>
    <mergeCell ref="F51:G51"/>
    <mergeCell ref="B52:F52"/>
    <mergeCell ref="H52:J52"/>
    <mergeCell ref="H65:J65"/>
    <mergeCell ref="A3:J3"/>
    <mergeCell ref="A1:J1"/>
    <mergeCell ref="A18:J21"/>
    <mergeCell ref="A5:B5"/>
    <mergeCell ref="E5:J5"/>
    <mergeCell ref="E115:F115"/>
    <mergeCell ref="D43:G43"/>
    <mergeCell ref="A92:C92"/>
    <mergeCell ref="A90:C90"/>
    <mergeCell ref="A91:C91"/>
    <mergeCell ref="B59:J63"/>
    <mergeCell ref="B65:D65"/>
    <mergeCell ref="B66:D66"/>
    <mergeCell ref="A89:C89"/>
    <mergeCell ref="A86:C86"/>
    <mergeCell ref="A88:C88"/>
    <mergeCell ref="D44:G44"/>
    <mergeCell ref="B68:D68"/>
    <mergeCell ref="B49:J49"/>
    <mergeCell ref="B57:J57"/>
    <mergeCell ref="A82:C84"/>
    <mergeCell ref="G117:H117"/>
    <mergeCell ref="A25:C25"/>
    <mergeCell ref="D25:F25"/>
    <mergeCell ref="G25:I25"/>
    <mergeCell ref="A26:J26"/>
    <mergeCell ref="F65:G65"/>
    <mergeCell ref="F66:G66"/>
    <mergeCell ref="A73:A78"/>
    <mergeCell ref="F67:G67"/>
    <mergeCell ref="H67:J67"/>
    <mergeCell ref="I117:J117"/>
    <mergeCell ref="H82:J82"/>
    <mergeCell ref="A99:C99"/>
    <mergeCell ref="A95:C95"/>
    <mergeCell ref="A97:C97"/>
    <mergeCell ref="A98:C98"/>
  </mergeCells>
  <conditionalFormatting sqref="G99:G101 G96:G97 G90:G91 G110:G111">
    <cfRule type="expression" dxfId="36" priority="425" stopIfTrue="1">
      <formula>G90=""</formula>
    </cfRule>
  </conditionalFormatting>
  <conditionalFormatting sqref="G88">
    <cfRule type="expression" dxfId="35" priority="328" stopIfTrue="1">
      <formula>G88=""</formula>
    </cfRule>
  </conditionalFormatting>
  <conditionalFormatting sqref="G86:G87">
    <cfRule type="expression" dxfId="34" priority="331" stopIfTrue="1">
      <formula>G86=""</formula>
    </cfRule>
  </conditionalFormatting>
  <conditionalFormatting sqref="E5:F5">
    <cfRule type="expression" dxfId="33" priority="370" stopIfTrue="1">
      <formula>E5=""</formula>
    </cfRule>
  </conditionalFormatting>
  <conditionalFormatting sqref="B66">
    <cfRule type="expression" dxfId="32" priority="335" stopIfTrue="1">
      <formula>B66=""</formula>
    </cfRule>
  </conditionalFormatting>
  <conditionalFormatting sqref="G103:G105">
    <cfRule type="expression" dxfId="31" priority="284" stopIfTrue="1">
      <formula>G103=""</formula>
    </cfRule>
  </conditionalFormatting>
  <conditionalFormatting sqref="G93:G94">
    <cfRule type="expression" dxfId="30" priority="319" stopIfTrue="1">
      <formula>G93=""</formula>
    </cfRule>
  </conditionalFormatting>
  <conditionalFormatting sqref="H116">
    <cfRule type="cellIs" dxfId="29" priority="264" operator="greaterThan">
      <formula>0.5</formula>
    </cfRule>
  </conditionalFormatting>
  <conditionalFormatting sqref="I117:J117">
    <cfRule type="cellIs" dxfId="28" priority="263" operator="lessThan">
      <formula>0.5</formula>
    </cfRule>
  </conditionalFormatting>
  <conditionalFormatting sqref="B67:B68">
    <cfRule type="expression" dxfId="27" priority="170" stopIfTrue="1">
      <formula>B67=""</formula>
    </cfRule>
  </conditionalFormatting>
  <conditionalFormatting sqref="B49">
    <cfRule type="expression" dxfId="26" priority="121" stopIfTrue="1">
      <formula>B49=""</formula>
    </cfRule>
  </conditionalFormatting>
  <conditionalFormatting sqref="B59">
    <cfRule type="expression" dxfId="25" priority="111" stopIfTrue="1">
      <formula>B59=""</formula>
    </cfRule>
  </conditionalFormatting>
  <conditionalFormatting sqref="G107:G108">
    <cfRule type="expression" dxfId="24" priority="67" stopIfTrue="1">
      <formula>G107=""</formula>
    </cfRule>
  </conditionalFormatting>
  <conditionalFormatting sqref="G113:G114">
    <cfRule type="expression" dxfId="23" priority="55" stopIfTrue="1">
      <formula>G113=""</formula>
    </cfRule>
  </conditionalFormatting>
  <conditionalFormatting sqref="E33">
    <cfRule type="expression" dxfId="22" priority="31" stopIfTrue="1">
      <formula>E33=""</formula>
    </cfRule>
  </conditionalFormatting>
  <conditionalFormatting sqref="A24">
    <cfRule type="expression" dxfId="21" priority="25" stopIfTrue="1">
      <formula>A24=""</formula>
    </cfRule>
  </conditionalFormatting>
  <conditionalFormatting sqref="H33">
    <cfRule type="expression" dxfId="20" priority="21" stopIfTrue="1">
      <formula>H33=""</formula>
    </cfRule>
  </conditionalFormatting>
  <conditionalFormatting sqref="A29">
    <cfRule type="expression" dxfId="19" priority="22" stopIfTrue="1">
      <formula>A29=""</formula>
    </cfRule>
  </conditionalFormatting>
  <conditionalFormatting sqref="D43">
    <cfRule type="expression" dxfId="18" priority="20" stopIfTrue="1">
      <formula>D43=""</formula>
    </cfRule>
  </conditionalFormatting>
  <conditionalFormatting sqref="D44">
    <cfRule type="expression" dxfId="17" priority="19" stopIfTrue="1">
      <formula>D44=""</formula>
    </cfRule>
  </conditionalFormatting>
  <conditionalFormatting sqref="A26">
    <cfRule type="expression" dxfId="16" priority="17" stopIfTrue="1">
      <formula>A26=""</formula>
    </cfRule>
  </conditionalFormatting>
  <conditionalFormatting sqref="B50">
    <cfRule type="expression" dxfId="15" priority="16" stopIfTrue="1">
      <formula>B50=""</formula>
    </cfRule>
  </conditionalFormatting>
  <conditionalFormatting sqref="B51">
    <cfRule type="expression" dxfId="14" priority="15" stopIfTrue="1">
      <formula>B51=""</formula>
    </cfRule>
  </conditionalFormatting>
  <conditionalFormatting sqref="B52">
    <cfRule type="expression" dxfId="13" priority="14" stopIfTrue="1">
      <formula>B52=""</formula>
    </cfRule>
  </conditionalFormatting>
  <conditionalFormatting sqref="H51">
    <cfRule type="expression" dxfId="12" priority="13" stopIfTrue="1">
      <formula>H51=""</formula>
    </cfRule>
  </conditionalFormatting>
  <conditionalFormatting sqref="I50">
    <cfRule type="expression" dxfId="11" priority="12" stopIfTrue="1">
      <formula>I50=""</formula>
    </cfRule>
  </conditionalFormatting>
  <conditionalFormatting sqref="H52">
    <cfRule type="expression" dxfId="10" priority="11" stopIfTrue="1">
      <formula>H52=""</formula>
    </cfRule>
  </conditionalFormatting>
  <conditionalFormatting sqref="B56">
    <cfRule type="expression" dxfId="9" priority="10" stopIfTrue="1">
      <formula>B56=""</formula>
    </cfRule>
  </conditionalFormatting>
  <conditionalFormatting sqref="B57">
    <cfRule type="expression" dxfId="8" priority="9" stopIfTrue="1">
      <formula>B57=""</formula>
    </cfRule>
  </conditionalFormatting>
  <conditionalFormatting sqref="B65">
    <cfRule type="expression" dxfId="7" priority="8" stopIfTrue="1">
      <formula>B65=""</formula>
    </cfRule>
  </conditionalFormatting>
  <conditionalFormatting sqref="H65">
    <cfRule type="expression" dxfId="6" priority="7" stopIfTrue="1">
      <formula>H65=""</formula>
    </cfRule>
  </conditionalFormatting>
  <conditionalFormatting sqref="A18">
    <cfRule type="expression" dxfId="5" priority="6" stopIfTrue="1">
      <formula>A18=""</formula>
    </cfRule>
  </conditionalFormatting>
  <conditionalFormatting sqref="H66">
    <cfRule type="expression" dxfId="4" priority="5" stopIfTrue="1">
      <formula>H66=""</formula>
    </cfRule>
  </conditionalFormatting>
  <conditionalFormatting sqref="B70">
    <cfRule type="expression" dxfId="3" priority="1" stopIfTrue="1">
      <formula>B70=""</formula>
    </cfRule>
  </conditionalFormatting>
  <conditionalFormatting sqref="H68">
    <cfRule type="expression" dxfId="2" priority="4" stopIfTrue="1">
      <formula>H68=""</formula>
    </cfRule>
  </conditionalFormatting>
  <conditionalFormatting sqref="J68">
    <cfRule type="expression" dxfId="1" priority="2" stopIfTrue="1">
      <formula>J68=""</formula>
    </cfRule>
  </conditionalFormatting>
  <pageMargins left="0.70866141732283461" right="0.70866141732283461" top="0.74803149606299213" bottom="0.74803149606299213" header="0.31496062992125984" footer="0.31496062992125984"/>
  <pageSetup orientation="portrait" r:id="rId1"/>
  <headerFooter>
    <oddHeader>&amp;R&amp;"-,Negrita"&amp;F</oddHeader>
    <oddFooter>&amp;L&amp;"-,Negrita"&amp;9FIAGRO 1.2&amp;C&amp;"-,Negrita"Proyecto PRODERT IXOQIB' &amp;R&amp;"-,Negrita"&amp;P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1</xdr:col>
                    <xdr:colOff>266700</xdr:colOff>
                    <xdr:row>71</xdr:row>
                    <xdr:rowOff>304800</xdr:rowOff>
                  </from>
                  <to>
                    <xdr:col>8</xdr:col>
                    <xdr:colOff>381000</xdr:colOff>
                    <xdr:row>73</xdr:row>
                    <xdr:rowOff>76200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266700</xdr:colOff>
                    <xdr:row>73</xdr:row>
                    <xdr:rowOff>28575</xdr:rowOff>
                  </from>
                  <to>
                    <xdr:col>7</xdr:col>
                    <xdr:colOff>38100</xdr:colOff>
                    <xdr:row>74</xdr:row>
                    <xdr:rowOff>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266700</xdr:colOff>
                    <xdr:row>74</xdr:row>
                    <xdr:rowOff>19050</xdr:rowOff>
                  </from>
                  <to>
                    <xdr:col>8</xdr:col>
                    <xdr:colOff>590550</xdr:colOff>
                    <xdr:row>74</xdr:row>
                    <xdr:rowOff>200025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266700</xdr:colOff>
                    <xdr:row>74</xdr:row>
                    <xdr:rowOff>219075</xdr:rowOff>
                  </from>
                  <to>
                    <xdr:col>8</xdr:col>
                    <xdr:colOff>600075</xdr:colOff>
                    <xdr:row>76</xdr:row>
                    <xdr:rowOff>19050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276225</xdr:colOff>
                    <xdr:row>75</xdr:row>
                    <xdr:rowOff>219075</xdr:rowOff>
                  </from>
                  <to>
                    <xdr:col>8</xdr:col>
                    <xdr:colOff>304800</xdr:colOff>
                    <xdr:row>77</xdr:row>
                    <xdr:rowOff>9525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2</xdr:col>
                    <xdr:colOff>9525</xdr:colOff>
                    <xdr:row>77</xdr:row>
                    <xdr:rowOff>66675</xdr:rowOff>
                  </from>
                  <to>
                    <xdr:col>2</xdr:col>
                    <xdr:colOff>590550</xdr:colOff>
                    <xdr:row>78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R24"/>
  <sheetViews>
    <sheetView showGridLines="0" view="pageLayout" topLeftCell="A11" zoomScaleNormal="100" workbookViewId="0">
      <selection activeCell="J16" sqref="J16"/>
    </sheetView>
  </sheetViews>
  <sheetFormatPr baseColWidth="10" defaultColWidth="11.42578125" defaultRowHeight="15" x14ac:dyDescent="0.25"/>
  <cols>
    <col min="1" max="1" width="4" style="1" customWidth="1"/>
    <col min="2" max="2" width="3.85546875" style="1" customWidth="1"/>
    <col min="3" max="3" width="10.85546875" style="1" customWidth="1"/>
    <col min="4" max="4" width="6.5703125" style="1" customWidth="1"/>
    <col min="5" max="5" width="5.42578125" style="1" customWidth="1"/>
    <col min="6" max="6" width="13.28515625" style="1" customWidth="1"/>
    <col min="7" max="18" width="3.85546875" style="1" customWidth="1"/>
    <col min="19" max="16384" width="11.42578125" style="1"/>
  </cols>
  <sheetData>
    <row r="1" spans="1:18" ht="17.25" customHeight="1" x14ac:dyDescent="0.25">
      <c r="A1" s="259" t="s">
        <v>84</v>
      </c>
      <c r="B1" s="259"/>
      <c r="C1" s="259"/>
      <c r="D1" s="259"/>
      <c r="E1" s="259"/>
      <c r="F1" s="259"/>
      <c r="G1" s="259"/>
      <c r="H1" s="259"/>
      <c r="I1" s="259"/>
      <c r="J1" s="259"/>
      <c r="K1" s="259"/>
      <c r="L1" s="259"/>
      <c r="M1" s="259"/>
      <c r="N1" s="259"/>
      <c r="O1" s="259"/>
      <c r="P1" s="259"/>
      <c r="Q1" s="259"/>
      <c r="R1" s="259"/>
    </row>
    <row r="2" spans="1:18" ht="31.5" customHeight="1" x14ac:dyDescent="0.25">
      <c r="A2" s="241" t="s">
        <v>60</v>
      </c>
      <c r="B2" s="241" t="s">
        <v>85</v>
      </c>
      <c r="C2" s="241"/>
      <c r="D2" s="241"/>
      <c r="E2" s="241"/>
      <c r="F2" s="241" t="s">
        <v>86</v>
      </c>
      <c r="G2" s="241" t="s">
        <v>24</v>
      </c>
      <c r="H2" s="241"/>
      <c r="I2" s="241"/>
      <c r="J2" s="241"/>
      <c r="K2" s="241"/>
      <c r="L2" s="241"/>
      <c r="M2" s="241"/>
      <c r="N2" s="241"/>
      <c r="O2" s="241"/>
      <c r="P2" s="241"/>
      <c r="Q2" s="241"/>
      <c r="R2" s="241"/>
    </row>
    <row r="3" spans="1:18" ht="17.25" customHeight="1" x14ac:dyDescent="0.25">
      <c r="A3" s="241"/>
      <c r="B3" s="241"/>
      <c r="C3" s="241"/>
      <c r="D3" s="241"/>
      <c r="E3" s="241"/>
      <c r="F3" s="241"/>
      <c r="G3" s="146">
        <v>1</v>
      </c>
      <c r="H3" s="146">
        <v>2</v>
      </c>
      <c r="I3" s="146">
        <v>3</v>
      </c>
      <c r="J3" s="146">
        <v>4</v>
      </c>
      <c r="K3" s="146">
        <v>5</v>
      </c>
      <c r="L3" s="146">
        <v>6</v>
      </c>
      <c r="M3" s="146">
        <v>7</v>
      </c>
      <c r="N3" s="146">
        <v>8</v>
      </c>
      <c r="O3" s="146">
        <v>9</v>
      </c>
      <c r="P3" s="146">
        <v>10</v>
      </c>
      <c r="Q3" s="146">
        <v>11</v>
      </c>
      <c r="R3" s="146">
        <v>12</v>
      </c>
    </row>
    <row r="4" spans="1:18" ht="33.950000000000003" customHeight="1" x14ac:dyDescent="0.25">
      <c r="A4" s="179">
        <v>1</v>
      </c>
      <c r="B4" s="248"/>
      <c r="C4" s="249"/>
      <c r="D4" s="249"/>
      <c r="E4" s="250"/>
      <c r="F4" s="180"/>
      <c r="G4" s="181"/>
      <c r="H4" s="181"/>
      <c r="I4" s="181"/>
      <c r="J4" s="168"/>
      <c r="K4" s="168"/>
      <c r="L4" s="168"/>
      <c r="M4" s="168"/>
      <c r="N4" s="168"/>
      <c r="O4" s="168"/>
      <c r="P4" s="168"/>
      <c r="Q4" s="168"/>
      <c r="R4" s="168"/>
    </row>
    <row r="5" spans="1:18" ht="33.950000000000003" customHeight="1" x14ac:dyDescent="0.25">
      <c r="A5" s="179">
        <v>2</v>
      </c>
      <c r="B5" s="248"/>
      <c r="C5" s="249"/>
      <c r="D5" s="249"/>
      <c r="E5" s="250"/>
      <c r="F5" s="180"/>
      <c r="G5" s="168"/>
      <c r="H5" s="168"/>
      <c r="I5" s="168"/>
      <c r="J5" s="168"/>
      <c r="K5" s="168"/>
      <c r="L5" s="168"/>
      <c r="M5" s="168"/>
      <c r="N5" s="168"/>
      <c r="O5" s="168"/>
      <c r="P5" s="168"/>
      <c r="Q5" s="168"/>
      <c r="R5" s="168"/>
    </row>
    <row r="6" spans="1:18" ht="33.950000000000003" customHeight="1" x14ac:dyDescent="0.25">
      <c r="A6" s="179">
        <v>3</v>
      </c>
      <c r="B6" s="248"/>
      <c r="C6" s="249"/>
      <c r="D6" s="249"/>
      <c r="E6" s="250"/>
      <c r="F6" s="180"/>
      <c r="G6" s="168"/>
      <c r="H6" s="168"/>
      <c r="I6" s="168"/>
      <c r="J6" s="168"/>
      <c r="K6" s="168"/>
      <c r="L6" s="168"/>
      <c r="M6" s="168"/>
      <c r="N6" s="168"/>
      <c r="O6" s="168"/>
      <c r="P6" s="168"/>
      <c r="Q6" s="168"/>
      <c r="R6" s="168"/>
    </row>
    <row r="7" spans="1:18" ht="33.950000000000003" customHeight="1" x14ac:dyDescent="0.25">
      <c r="A7" s="179">
        <v>4</v>
      </c>
      <c r="B7" s="248"/>
      <c r="C7" s="249"/>
      <c r="D7" s="249"/>
      <c r="E7" s="250"/>
      <c r="F7" s="180"/>
      <c r="G7" s="168"/>
      <c r="H7" s="168"/>
      <c r="I7" s="168"/>
      <c r="J7" s="168"/>
      <c r="K7" s="168"/>
      <c r="L7" s="168"/>
      <c r="M7" s="168"/>
      <c r="N7" s="168"/>
      <c r="O7" s="168"/>
      <c r="P7" s="168"/>
      <c r="Q7" s="168"/>
      <c r="R7" s="168"/>
    </row>
    <row r="8" spans="1:18" ht="33.950000000000003" customHeight="1" x14ac:dyDescent="0.25">
      <c r="A8" s="179">
        <v>5</v>
      </c>
      <c r="B8" s="248"/>
      <c r="C8" s="249"/>
      <c r="D8" s="249"/>
      <c r="E8" s="250"/>
      <c r="F8" s="180"/>
      <c r="G8" s="168"/>
      <c r="H8" s="168"/>
      <c r="I8" s="168"/>
      <c r="J8" s="168"/>
      <c r="K8" s="168"/>
      <c r="L8" s="168"/>
      <c r="M8" s="168"/>
      <c r="N8" s="168"/>
      <c r="O8" s="168"/>
      <c r="P8" s="168"/>
      <c r="Q8" s="168"/>
      <c r="R8" s="168"/>
    </row>
    <row r="9" spans="1:18" ht="33.950000000000003" customHeight="1" x14ac:dyDescent="0.25">
      <c r="A9" s="179">
        <v>6</v>
      </c>
      <c r="B9" s="248"/>
      <c r="C9" s="249"/>
      <c r="D9" s="249"/>
      <c r="E9" s="250"/>
      <c r="F9" s="180"/>
      <c r="G9" s="168"/>
      <c r="H9" s="168"/>
      <c r="I9" s="168"/>
      <c r="J9" s="168"/>
      <c r="K9" s="168"/>
      <c r="L9" s="168"/>
      <c r="M9" s="168"/>
      <c r="N9" s="168"/>
      <c r="O9" s="168"/>
      <c r="P9" s="168"/>
      <c r="Q9" s="168"/>
      <c r="R9" s="168"/>
    </row>
    <row r="10" spans="1:18" ht="33.950000000000003" customHeight="1" x14ac:dyDescent="0.25">
      <c r="A10" s="179">
        <v>7</v>
      </c>
      <c r="B10" s="248"/>
      <c r="C10" s="249"/>
      <c r="D10" s="249"/>
      <c r="E10" s="250"/>
      <c r="F10" s="180"/>
      <c r="G10" s="168"/>
      <c r="H10" s="168"/>
      <c r="I10" s="168"/>
      <c r="J10" s="168"/>
      <c r="K10" s="168"/>
      <c r="L10" s="168"/>
      <c r="M10" s="168"/>
      <c r="N10" s="168"/>
      <c r="O10" s="168"/>
      <c r="P10" s="168"/>
      <c r="Q10" s="168"/>
      <c r="R10" s="168"/>
    </row>
    <row r="11" spans="1:18" ht="33.950000000000003" customHeight="1" x14ac:dyDescent="0.25">
      <c r="A11" s="179">
        <v>8</v>
      </c>
      <c r="B11" s="248"/>
      <c r="C11" s="249"/>
      <c r="D11" s="249"/>
      <c r="E11" s="250"/>
      <c r="F11" s="180"/>
      <c r="G11" s="168"/>
      <c r="H11" s="168"/>
      <c r="I11" s="168"/>
      <c r="J11" s="168"/>
      <c r="K11" s="168"/>
      <c r="L11" s="168"/>
      <c r="M11" s="168"/>
      <c r="N11" s="168"/>
      <c r="O11" s="168"/>
      <c r="P11" s="168"/>
      <c r="Q11" s="168"/>
      <c r="R11" s="168"/>
    </row>
    <row r="12" spans="1:18" ht="33.950000000000003" customHeight="1" x14ac:dyDescent="0.25">
      <c r="A12" s="179">
        <v>9</v>
      </c>
      <c r="B12" s="248"/>
      <c r="C12" s="249"/>
      <c r="D12" s="249"/>
      <c r="E12" s="250"/>
      <c r="F12" s="180"/>
      <c r="G12" s="168"/>
      <c r="H12" s="168"/>
      <c r="I12" s="168"/>
      <c r="J12" s="168"/>
      <c r="K12" s="168"/>
      <c r="L12" s="168"/>
      <c r="M12" s="168"/>
      <c r="N12" s="168"/>
      <c r="O12" s="168"/>
      <c r="P12" s="168"/>
      <c r="Q12" s="168"/>
      <c r="R12" s="168"/>
    </row>
    <row r="13" spans="1:18" ht="33.950000000000003" customHeight="1" x14ac:dyDescent="0.25">
      <c r="A13" s="179">
        <v>10</v>
      </c>
      <c r="B13" s="248"/>
      <c r="C13" s="249"/>
      <c r="D13" s="249"/>
      <c r="E13" s="250"/>
      <c r="F13" s="180"/>
      <c r="G13" s="168"/>
      <c r="H13" s="168"/>
      <c r="I13" s="168"/>
      <c r="J13" s="168"/>
      <c r="K13" s="168"/>
      <c r="L13" s="168"/>
      <c r="M13" s="168"/>
      <c r="N13" s="168"/>
      <c r="O13" s="168"/>
      <c r="P13" s="168"/>
      <c r="Q13" s="168"/>
      <c r="R13" s="168"/>
    </row>
    <row r="14" spans="1:18" ht="33.950000000000003" customHeight="1" x14ac:dyDescent="0.25">
      <c r="A14" s="179">
        <v>11</v>
      </c>
      <c r="B14" s="248"/>
      <c r="C14" s="249"/>
      <c r="D14" s="249"/>
      <c r="E14" s="250"/>
      <c r="F14" s="180"/>
      <c r="G14" s="168"/>
      <c r="H14" s="168"/>
      <c r="I14" s="168"/>
      <c r="J14" s="168"/>
      <c r="K14" s="168"/>
      <c r="L14" s="168"/>
      <c r="M14" s="168"/>
      <c r="N14" s="168"/>
      <c r="O14" s="168"/>
      <c r="P14" s="168"/>
      <c r="Q14" s="168"/>
      <c r="R14" s="168"/>
    </row>
    <row r="15" spans="1:18" ht="33.950000000000003" customHeight="1" x14ac:dyDescent="0.25">
      <c r="A15" s="179">
        <v>12</v>
      </c>
      <c r="B15" s="248"/>
      <c r="C15" s="249"/>
      <c r="D15" s="249"/>
      <c r="E15" s="250"/>
      <c r="F15" s="180"/>
      <c r="G15" s="168"/>
      <c r="H15" s="168"/>
      <c r="I15" s="168"/>
      <c r="J15" s="168"/>
      <c r="K15" s="168"/>
      <c r="L15" s="168"/>
      <c r="M15" s="168"/>
      <c r="N15" s="168"/>
      <c r="O15" s="168"/>
      <c r="P15" s="168"/>
      <c r="Q15" s="168"/>
      <c r="R15" s="168"/>
    </row>
    <row r="16" spans="1:18" ht="33.950000000000003" customHeight="1" x14ac:dyDescent="0.25">
      <c r="A16" s="179">
        <v>13</v>
      </c>
      <c r="B16" s="248"/>
      <c r="C16" s="249"/>
      <c r="D16" s="249"/>
      <c r="E16" s="250"/>
      <c r="F16" s="180"/>
      <c r="G16" s="168"/>
      <c r="H16" s="168"/>
      <c r="I16" s="168"/>
      <c r="J16" s="168"/>
      <c r="K16" s="168"/>
      <c r="L16" s="168"/>
      <c r="M16" s="168"/>
      <c r="N16" s="168"/>
      <c r="O16" s="168"/>
      <c r="P16" s="168"/>
      <c r="Q16" s="168"/>
      <c r="R16" s="168"/>
    </row>
    <row r="17" spans="1:18" ht="33.950000000000003" customHeight="1" x14ac:dyDescent="0.25">
      <c r="A17" s="179">
        <v>14</v>
      </c>
      <c r="B17" s="248"/>
      <c r="C17" s="249"/>
      <c r="D17" s="249"/>
      <c r="E17" s="250"/>
      <c r="F17" s="180"/>
      <c r="G17" s="168"/>
      <c r="H17" s="168"/>
      <c r="I17" s="168"/>
      <c r="J17" s="168"/>
      <c r="K17" s="168"/>
      <c r="L17" s="168"/>
      <c r="M17" s="168"/>
      <c r="N17" s="168"/>
      <c r="O17" s="168"/>
      <c r="P17" s="168"/>
      <c r="Q17" s="168"/>
      <c r="R17" s="168"/>
    </row>
    <row r="18" spans="1:18" ht="33.950000000000003" customHeight="1" x14ac:dyDescent="0.25">
      <c r="A18" s="179">
        <v>15</v>
      </c>
      <c r="B18" s="260"/>
      <c r="C18" s="260"/>
      <c r="D18" s="260"/>
      <c r="E18" s="260"/>
      <c r="F18" s="180"/>
      <c r="G18" s="168"/>
      <c r="H18" s="168"/>
      <c r="I18" s="168"/>
      <c r="J18" s="168"/>
      <c r="K18" s="168"/>
      <c r="L18" s="168"/>
      <c r="M18" s="168"/>
      <c r="N18" s="168"/>
      <c r="O18" s="168"/>
      <c r="P18" s="168"/>
      <c r="Q18" s="168"/>
      <c r="R18" s="168"/>
    </row>
    <row r="19" spans="1:18" x14ac:dyDescent="0.25">
      <c r="A19" s="3"/>
      <c r="B19" s="3"/>
      <c r="C19" s="3"/>
      <c r="D19" s="3"/>
      <c r="E19" s="3"/>
      <c r="F19" s="3"/>
      <c r="G19" s="3"/>
      <c r="H19" s="3"/>
      <c r="I19" s="3"/>
      <c r="J19" s="3"/>
      <c r="K19" s="3"/>
      <c r="L19" s="3"/>
      <c r="M19" s="3"/>
      <c r="N19" s="3"/>
      <c r="O19" s="3"/>
      <c r="P19" s="3"/>
      <c r="Q19" s="3"/>
      <c r="R19" s="3"/>
    </row>
    <row r="20" spans="1:18" x14ac:dyDescent="0.25">
      <c r="A20" s="3"/>
      <c r="B20" s="3"/>
      <c r="C20" s="3"/>
      <c r="D20" s="3"/>
      <c r="E20" s="3"/>
      <c r="F20" s="3"/>
      <c r="G20" s="3"/>
      <c r="H20" s="3"/>
      <c r="I20" s="3"/>
      <c r="J20" s="3"/>
      <c r="K20" s="3"/>
      <c r="L20" s="3"/>
      <c r="M20" s="3"/>
      <c r="N20" s="3"/>
      <c r="O20" s="3"/>
      <c r="P20" s="3"/>
      <c r="Q20" s="3"/>
      <c r="R20" s="3"/>
    </row>
    <row r="21" spans="1:18" x14ac:dyDescent="0.25">
      <c r="A21" s="3"/>
      <c r="B21" s="3"/>
      <c r="C21" s="3"/>
      <c r="D21" s="3"/>
      <c r="E21" s="3"/>
      <c r="F21" s="3"/>
      <c r="G21" s="3"/>
      <c r="H21" s="3"/>
      <c r="I21" s="3"/>
      <c r="J21" s="3"/>
      <c r="K21" s="3"/>
      <c r="L21" s="3"/>
      <c r="M21" s="3"/>
      <c r="N21" s="3"/>
      <c r="O21" s="3"/>
      <c r="P21" s="3"/>
      <c r="Q21" s="3"/>
      <c r="R21" s="3"/>
    </row>
    <row r="22" spans="1:18" x14ac:dyDescent="0.25">
      <c r="A22" s="3"/>
      <c r="B22" s="3"/>
      <c r="C22" s="3"/>
      <c r="D22" s="3"/>
      <c r="E22" s="3"/>
      <c r="F22" s="3"/>
      <c r="G22" s="3"/>
      <c r="H22" s="3"/>
      <c r="I22" s="3"/>
      <c r="J22" s="3"/>
      <c r="K22" s="3"/>
      <c r="L22" s="3"/>
      <c r="M22" s="3"/>
      <c r="N22" s="3"/>
      <c r="O22" s="3"/>
      <c r="P22" s="3"/>
      <c r="Q22" s="3"/>
      <c r="R22" s="3"/>
    </row>
    <row r="23" spans="1:18" x14ac:dyDescent="0.25">
      <c r="A23" s="3"/>
      <c r="B23" s="3"/>
      <c r="C23" s="3"/>
      <c r="D23" s="3"/>
      <c r="E23" s="3"/>
      <c r="F23" s="3"/>
      <c r="G23" s="3"/>
      <c r="H23" s="3"/>
      <c r="I23" s="3"/>
      <c r="J23" s="3"/>
      <c r="K23" s="3"/>
      <c r="L23" s="3"/>
      <c r="M23" s="3"/>
      <c r="N23" s="3"/>
      <c r="O23" s="3"/>
      <c r="P23" s="3"/>
      <c r="Q23" s="3"/>
      <c r="R23" s="3"/>
    </row>
    <row r="24" spans="1:18" x14ac:dyDescent="0.25">
      <c r="A24" s="3"/>
      <c r="B24" s="3"/>
      <c r="C24" s="3"/>
      <c r="D24" s="3"/>
      <c r="E24" s="3"/>
      <c r="F24" s="3"/>
      <c r="G24" s="3"/>
      <c r="H24" s="3"/>
      <c r="I24" s="3"/>
      <c r="J24" s="3"/>
      <c r="K24" s="3"/>
      <c r="L24" s="3"/>
      <c r="M24" s="3"/>
      <c r="N24" s="3"/>
      <c r="O24" s="3"/>
      <c r="P24" s="3"/>
      <c r="Q24" s="3"/>
      <c r="R24" s="3"/>
    </row>
  </sheetData>
  <mergeCells count="20">
    <mergeCell ref="B9:E9"/>
    <mergeCell ref="B10:E10"/>
    <mergeCell ref="B11:E11"/>
    <mergeCell ref="B12:E12"/>
    <mergeCell ref="B13:E13"/>
    <mergeCell ref="B15:E15"/>
    <mergeCell ref="B16:E16"/>
    <mergeCell ref="B17:E17"/>
    <mergeCell ref="B18:E18"/>
    <mergeCell ref="B14:E14"/>
    <mergeCell ref="B8:E8"/>
    <mergeCell ref="A1:R1"/>
    <mergeCell ref="A2:A3"/>
    <mergeCell ref="B2:E3"/>
    <mergeCell ref="F2:F3"/>
    <mergeCell ref="G2:R2"/>
    <mergeCell ref="B5:E5"/>
    <mergeCell ref="B4:E4"/>
    <mergeCell ref="B6:E6"/>
    <mergeCell ref="B7:E7"/>
  </mergeCells>
  <pageMargins left="0.70866141732283472" right="0.70866141732283472" top="0.74803149606299213" bottom="0.74803149606299213" header="0.31496062992125984" footer="0.31496062992125984"/>
  <pageSetup orientation="portrait" horizontalDpi="360" verticalDpi="360" r:id="rId1"/>
  <headerFooter>
    <oddHeader>&amp;R&amp;"-,Negrita"&amp;F</oddHeader>
    <oddFooter>&amp;L&amp;"-,Negrita"&amp;A&amp;C&amp;"-,Negrita"Proyecto PRODERT IXOQIB'&amp;R4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view="pageLayout" zoomScaleNormal="100" workbookViewId="0">
      <selection activeCell="A5" sqref="A5:J20"/>
    </sheetView>
  </sheetViews>
  <sheetFormatPr baseColWidth="10" defaultColWidth="11.42578125" defaultRowHeight="12.75" x14ac:dyDescent="0.2"/>
  <cols>
    <col min="1" max="1" width="14" style="167" customWidth="1"/>
    <col min="2" max="2" width="3.85546875" style="167" customWidth="1"/>
    <col min="3" max="3" width="10.85546875" style="167" customWidth="1"/>
    <col min="4" max="4" width="7" style="167" customWidth="1"/>
    <col min="5" max="5" width="8.7109375" style="167" customWidth="1"/>
    <col min="6" max="6" width="6.7109375" style="167" customWidth="1"/>
    <col min="7" max="7" width="12.5703125" style="167" customWidth="1"/>
    <col min="8" max="10" width="8.7109375" style="167" customWidth="1"/>
    <col min="11" max="16384" width="11.42578125" style="167"/>
  </cols>
  <sheetData>
    <row r="1" spans="1:10" ht="18" x14ac:dyDescent="0.25">
      <c r="A1" s="174" t="s">
        <v>109</v>
      </c>
    </row>
    <row r="2" spans="1:10" ht="6" customHeight="1" x14ac:dyDescent="0.2">
      <c r="A2" s="166"/>
    </row>
    <row r="3" spans="1:10" x14ac:dyDescent="0.2">
      <c r="A3" s="167" t="s">
        <v>98</v>
      </c>
    </row>
    <row r="4" spans="1:10" ht="5.25" customHeight="1" x14ac:dyDescent="0.2"/>
    <row r="5" spans="1:10" x14ac:dyDescent="0.2">
      <c r="A5" s="261" t="s">
        <v>110</v>
      </c>
      <c r="B5" s="262"/>
      <c r="C5" s="262"/>
      <c r="D5" s="262"/>
      <c r="E5" s="262"/>
      <c r="F5" s="262"/>
      <c r="G5" s="262"/>
      <c r="H5" s="262"/>
      <c r="I5" s="262"/>
      <c r="J5" s="263"/>
    </row>
    <row r="6" spans="1:10" x14ac:dyDescent="0.2">
      <c r="A6" s="264"/>
      <c r="B6" s="265"/>
      <c r="C6" s="265"/>
      <c r="D6" s="265"/>
      <c r="E6" s="265"/>
      <c r="F6" s="265"/>
      <c r="G6" s="265"/>
      <c r="H6" s="265"/>
      <c r="I6" s="265"/>
      <c r="J6" s="266"/>
    </row>
    <row r="7" spans="1:10" x14ac:dyDescent="0.2">
      <c r="A7" s="264"/>
      <c r="B7" s="265"/>
      <c r="C7" s="265"/>
      <c r="D7" s="265"/>
      <c r="E7" s="265"/>
      <c r="F7" s="265"/>
      <c r="G7" s="265"/>
      <c r="H7" s="265"/>
      <c r="I7" s="265"/>
      <c r="J7" s="266"/>
    </row>
    <row r="8" spans="1:10" x14ac:dyDescent="0.2">
      <c r="A8" s="264"/>
      <c r="B8" s="265"/>
      <c r="C8" s="265"/>
      <c r="D8" s="265"/>
      <c r="E8" s="265"/>
      <c r="F8" s="265"/>
      <c r="G8" s="265"/>
      <c r="H8" s="265"/>
      <c r="I8" s="265"/>
      <c r="J8" s="266"/>
    </row>
    <row r="9" spans="1:10" x14ac:dyDescent="0.2">
      <c r="A9" s="264"/>
      <c r="B9" s="265"/>
      <c r="C9" s="265"/>
      <c r="D9" s="265"/>
      <c r="E9" s="265"/>
      <c r="F9" s="265"/>
      <c r="G9" s="265"/>
      <c r="H9" s="265"/>
      <c r="I9" s="265"/>
      <c r="J9" s="266"/>
    </row>
    <row r="10" spans="1:10" x14ac:dyDescent="0.2">
      <c r="A10" s="264"/>
      <c r="B10" s="265"/>
      <c r="C10" s="265"/>
      <c r="D10" s="265"/>
      <c r="E10" s="265"/>
      <c r="F10" s="265"/>
      <c r="G10" s="265"/>
      <c r="H10" s="265"/>
      <c r="I10" s="265"/>
      <c r="J10" s="266"/>
    </row>
    <row r="11" spans="1:10" x14ac:dyDescent="0.2">
      <c r="A11" s="264"/>
      <c r="B11" s="265"/>
      <c r="C11" s="265"/>
      <c r="D11" s="265"/>
      <c r="E11" s="265"/>
      <c r="F11" s="265"/>
      <c r="G11" s="265"/>
      <c r="H11" s="265"/>
      <c r="I11" s="265"/>
      <c r="J11" s="266"/>
    </row>
    <row r="12" spans="1:10" x14ac:dyDescent="0.2">
      <c r="A12" s="264"/>
      <c r="B12" s="265"/>
      <c r="C12" s="265"/>
      <c r="D12" s="265"/>
      <c r="E12" s="265"/>
      <c r="F12" s="265"/>
      <c r="G12" s="265"/>
      <c r="H12" s="265"/>
      <c r="I12" s="265"/>
      <c r="J12" s="266"/>
    </row>
    <row r="13" spans="1:10" x14ac:dyDescent="0.2">
      <c r="A13" s="264"/>
      <c r="B13" s="265"/>
      <c r="C13" s="265"/>
      <c r="D13" s="265"/>
      <c r="E13" s="265"/>
      <c r="F13" s="265"/>
      <c r="G13" s="265"/>
      <c r="H13" s="265"/>
      <c r="I13" s="265"/>
      <c r="J13" s="266"/>
    </row>
    <row r="14" spans="1:10" x14ac:dyDescent="0.2">
      <c r="A14" s="264"/>
      <c r="B14" s="265"/>
      <c r="C14" s="265"/>
      <c r="D14" s="265"/>
      <c r="E14" s="265"/>
      <c r="F14" s="265"/>
      <c r="G14" s="265"/>
      <c r="H14" s="265"/>
      <c r="I14" s="265"/>
      <c r="J14" s="266"/>
    </row>
    <row r="15" spans="1:10" x14ac:dyDescent="0.2">
      <c r="A15" s="264"/>
      <c r="B15" s="265"/>
      <c r="C15" s="265"/>
      <c r="D15" s="265"/>
      <c r="E15" s="265"/>
      <c r="F15" s="265"/>
      <c r="G15" s="265"/>
      <c r="H15" s="265"/>
      <c r="I15" s="265"/>
      <c r="J15" s="266"/>
    </row>
    <row r="16" spans="1:10" x14ac:dyDescent="0.2">
      <c r="A16" s="264"/>
      <c r="B16" s="265"/>
      <c r="C16" s="265"/>
      <c r="D16" s="265"/>
      <c r="E16" s="265"/>
      <c r="F16" s="265"/>
      <c r="G16" s="265"/>
      <c r="H16" s="265"/>
      <c r="I16" s="265"/>
      <c r="J16" s="266"/>
    </row>
    <row r="17" spans="1:10" x14ac:dyDescent="0.2">
      <c r="A17" s="264"/>
      <c r="B17" s="265"/>
      <c r="C17" s="265"/>
      <c r="D17" s="265"/>
      <c r="E17" s="265"/>
      <c r="F17" s="265"/>
      <c r="G17" s="265"/>
      <c r="H17" s="265"/>
      <c r="I17" s="265"/>
      <c r="J17" s="266"/>
    </row>
    <row r="18" spans="1:10" x14ac:dyDescent="0.2">
      <c r="A18" s="264"/>
      <c r="B18" s="265"/>
      <c r="C18" s="265"/>
      <c r="D18" s="265"/>
      <c r="E18" s="265"/>
      <c r="F18" s="265"/>
      <c r="G18" s="265"/>
      <c r="H18" s="265"/>
      <c r="I18" s="265"/>
      <c r="J18" s="266"/>
    </row>
    <row r="19" spans="1:10" x14ac:dyDescent="0.2">
      <c r="A19" s="264"/>
      <c r="B19" s="265"/>
      <c r="C19" s="265"/>
      <c r="D19" s="265"/>
      <c r="E19" s="265"/>
      <c r="F19" s="265"/>
      <c r="G19" s="265"/>
      <c r="H19" s="265"/>
      <c r="I19" s="265"/>
      <c r="J19" s="266"/>
    </row>
    <row r="20" spans="1:10" ht="22.5" customHeight="1" x14ac:dyDescent="0.2">
      <c r="A20" s="267"/>
      <c r="B20" s="268"/>
      <c r="C20" s="268"/>
      <c r="D20" s="268"/>
      <c r="E20" s="268"/>
      <c r="F20" s="268"/>
      <c r="G20" s="268"/>
      <c r="H20" s="268"/>
      <c r="I20" s="268"/>
      <c r="J20" s="269"/>
    </row>
  </sheetData>
  <mergeCells count="1">
    <mergeCell ref="A5:J20"/>
  </mergeCells>
  <pageMargins left="0.70866141732283472" right="0.70866141732283472" top="0.74803149606299213" bottom="0.74803149606299213" header="0.31496062992125984" footer="0.31496062992125984"/>
  <pageSetup orientation="portrait" r:id="rId1"/>
  <headerFooter>
    <oddHeader>&amp;R&amp;F</oddHeader>
    <oddFooter>&amp;L&amp;A&amp;C&amp;"-,Negrita"Proyecto PRODERT IXOQIB'</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showGridLines="0" view="pageLayout" zoomScaleNormal="100" workbookViewId="0">
      <selection activeCell="D13" sqref="D13"/>
    </sheetView>
  </sheetViews>
  <sheetFormatPr baseColWidth="10" defaultColWidth="11.42578125" defaultRowHeight="12.75" x14ac:dyDescent="0.2"/>
  <cols>
    <col min="1" max="1" width="14" style="167" customWidth="1"/>
    <col min="2" max="2" width="3.85546875" style="167" customWidth="1"/>
    <col min="3" max="3" width="10.85546875" style="167" customWidth="1"/>
    <col min="4" max="4" width="7" style="167" customWidth="1"/>
    <col min="5" max="5" width="8.7109375" style="167" customWidth="1"/>
    <col min="6" max="6" width="6.7109375" style="167" customWidth="1"/>
    <col min="7" max="7" width="12.5703125" style="167" customWidth="1"/>
    <col min="8" max="10" width="8.7109375" style="167" customWidth="1"/>
    <col min="11" max="16384" width="11.42578125" style="167"/>
  </cols>
  <sheetData>
    <row r="1" spans="1:9" ht="18" x14ac:dyDescent="0.25">
      <c r="A1" s="174" t="s">
        <v>111</v>
      </c>
    </row>
    <row r="2" spans="1:9" ht="3.75" customHeight="1" x14ac:dyDescent="0.2"/>
    <row r="3" spans="1:9" x14ac:dyDescent="0.2">
      <c r="A3" s="167" t="s">
        <v>97</v>
      </c>
    </row>
    <row r="4" spans="1:9" ht="3" customHeight="1" x14ac:dyDescent="0.2"/>
    <row r="5" spans="1:9" x14ac:dyDescent="0.2">
      <c r="B5" s="171" t="s">
        <v>89</v>
      </c>
      <c r="C5" s="270" t="s">
        <v>88</v>
      </c>
      <c r="D5" s="270"/>
      <c r="E5" s="270"/>
      <c r="F5" s="270"/>
      <c r="G5" s="270"/>
      <c r="H5" s="270"/>
      <c r="I5" s="270"/>
    </row>
    <row r="6" spans="1:9" ht="18.600000000000001" customHeight="1" x14ac:dyDescent="0.2">
      <c r="A6" s="169"/>
      <c r="B6" s="172">
        <v>1</v>
      </c>
      <c r="C6" s="271"/>
      <c r="D6" s="271"/>
      <c r="E6" s="271"/>
      <c r="F6" s="271"/>
      <c r="G6" s="271"/>
      <c r="H6" s="271"/>
      <c r="I6" s="271"/>
    </row>
    <row r="7" spans="1:9" ht="18.600000000000001" customHeight="1" x14ac:dyDescent="0.2">
      <c r="A7" s="169"/>
      <c r="B7" s="172">
        <v>2</v>
      </c>
      <c r="C7" s="271"/>
      <c r="D7" s="271"/>
      <c r="E7" s="271"/>
      <c r="F7" s="271"/>
      <c r="G7" s="271"/>
      <c r="H7" s="271"/>
      <c r="I7" s="271"/>
    </row>
    <row r="8" spans="1:9" ht="18.600000000000001" customHeight="1" x14ac:dyDescent="0.2">
      <c r="A8" s="169"/>
      <c r="B8" s="172">
        <v>3</v>
      </c>
      <c r="C8" s="271"/>
      <c r="D8" s="271"/>
      <c r="E8" s="271"/>
      <c r="F8" s="271"/>
      <c r="G8" s="271"/>
      <c r="H8" s="271"/>
      <c r="I8" s="271"/>
    </row>
    <row r="9" spans="1:9" ht="18.600000000000001" customHeight="1" x14ac:dyDescent="0.2">
      <c r="A9" s="169"/>
      <c r="B9" s="172">
        <v>4</v>
      </c>
      <c r="C9" s="271"/>
      <c r="D9" s="271"/>
      <c r="E9" s="271"/>
      <c r="F9" s="271"/>
      <c r="G9" s="271"/>
      <c r="H9" s="271"/>
      <c r="I9" s="271"/>
    </row>
    <row r="10" spans="1:9" ht="18.600000000000001" customHeight="1" x14ac:dyDescent="0.2">
      <c r="A10" s="169"/>
      <c r="B10" s="172">
        <v>5</v>
      </c>
      <c r="C10" s="271"/>
      <c r="D10" s="271"/>
      <c r="E10" s="271"/>
      <c r="F10" s="271"/>
      <c r="G10" s="271"/>
      <c r="H10" s="271"/>
      <c r="I10" s="271"/>
    </row>
    <row r="11" spans="1:9" ht="18.600000000000001" customHeight="1" x14ac:dyDescent="0.2">
      <c r="A11" s="170"/>
      <c r="B11" s="172">
        <v>6</v>
      </c>
      <c r="C11" s="271"/>
      <c r="D11" s="271"/>
      <c r="E11" s="271"/>
      <c r="F11" s="271"/>
      <c r="G11" s="271"/>
      <c r="H11" s="271"/>
      <c r="I11" s="271"/>
    </row>
    <row r="12" spans="1:9" ht="26.85" customHeight="1" x14ac:dyDescent="0.2">
      <c r="A12" s="170"/>
      <c r="B12" s="173">
        <v>7</v>
      </c>
      <c r="C12" s="271"/>
      <c r="D12" s="271"/>
      <c r="E12" s="271"/>
      <c r="F12" s="271"/>
      <c r="G12" s="271"/>
      <c r="H12" s="271"/>
      <c r="I12" s="271"/>
    </row>
  </sheetData>
  <mergeCells count="8">
    <mergeCell ref="C5:I5"/>
    <mergeCell ref="C12:I12"/>
    <mergeCell ref="C6:I6"/>
    <mergeCell ref="C7:I7"/>
    <mergeCell ref="C8:I8"/>
    <mergeCell ref="C9:I9"/>
    <mergeCell ref="C10:I10"/>
    <mergeCell ref="C11:I11"/>
  </mergeCells>
  <pageMargins left="0.70866141732283472" right="0.70866141732283472" top="0.74803149606299213" bottom="0.74803149606299213" header="0.31496062992125984" footer="0.31496062992125984"/>
  <pageSetup orientation="portrait" r:id="rId1"/>
  <headerFooter>
    <oddHeader>&amp;R&amp;F</oddHeader>
    <oddFooter>&amp;L&amp;A&amp;C&amp;"-,Negrita"Proyecto PRODERT IXOQIB'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2</xdr:col>
                    <xdr:colOff>19050</xdr:colOff>
                    <xdr:row>4</xdr:row>
                    <xdr:rowOff>180975</xdr:rowOff>
                  </from>
                  <to>
                    <xdr:col>9</xdr:col>
                    <xdr:colOff>133350</xdr:colOff>
                    <xdr:row>6</xdr:row>
                    <xdr:rowOff>66675</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2</xdr:col>
                    <xdr:colOff>19050</xdr:colOff>
                    <xdr:row>6</xdr:row>
                    <xdr:rowOff>9525</xdr:rowOff>
                  </from>
                  <to>
                    <xdr:col>9</xdr:col>
                    <xdr:colOff>228600</xdr:colOff>
                    <xdr:row>7</xdr:row>
                    <xdr:rowOff>38100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2</xdr:col>
                    <xdr:colOff>19050</xdr:colOff>
                    <xdr:row>7</xdr:row>
                    <xdr:rowOff>9525</xdr:rowOff>
                  </from>
                  <to>
                    <xdr:col>9</xdr:col>
                    <xdr:colOff>219075</xdr:colOff>
                    <xdr:row>8</xdr:row>
                    <xdr:rowOff>38100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2</xdr:col>
                    <xdr:colOff>19050</xdr:colOff>
                    <xdr:row>8</xdr:row>
                    <xdr:rowOff>19050</xdr:rowOff>
                  </from>
                  <to>
                    <xdr:col>9</xdr:col>
                    <xdr:colOff>238125</xdr:colOff>
                    <xdr:row>9</xdr:row>
                    <xdr:rowOff>47625</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from>
                    <xdr:col>2</xdr:col>
                    <xdr:colOff>19050</xdr:colOff>
                    <xdr:row>9</xdr:row>
                    <xdr:rowOff>0</xdr:rowOff>
                  </from>
                  <to>
                    <xdr:col>9</xdr:col>
                    <xdr:colOff>171450</xdr:colOff>
                    <xdr:row>10</xdr:row>
                    <xdr:rowOff>28575</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2</xdr:col>
                    <xdr:colOff>19050</xdr:colOff>
                    <xdr:row>10</xdr:row>
                    <xdr:rowOff>0</xdr:rowOff>
                  </from>
                  <to>
                    <xdr:col>9</xdr:col>
                    <xdr:colOff>247650</xdr:colOff>
                    <xdr:row>11</xdr:row>
                    <xdr:rowOff>28575</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2</xdr:col>
                    <xdr:colOff>19050</xdr:colOff>
                    <xdr:row>10</xdr:row>
                    <xdr:rowOff>180975</xdr:rowOff>
                  </from>
                  <to>
                    <xdr:col>8</xdr:col>
                    <xdr:colOff>485775</xdr:colOff>
                    <xdr:row>12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L12"/>
  <sheetViews>
    <sheetView showGridLines="0" workbookViewId="0">
      <selection activeCell="F19" sqref="F19"/>
    </sheetView>
  </sheetViews>
  <sheetFormatPr baseColWidth="10" defaultRowHeight="15" x14ac:dyDescent="0.25"/>
  <sheetData>
    <row r="1" spans="1:12" x14ac:dyDescent="0.25">
      <c r="A1" s="8" t="s">
        <v>2</v>
      </c>
      <c r="B1" s="8" t="s">
        <v>3</v>
      </c>
      <c r="C1" s="8" t="s">
        <v>4</v>
      </c>
      <c r="D1" s="8" t="s">
        <v>5</v>
      </c>
      <c r="E1" s="8" t="s">
        <v>6</v>
      </c>
      <c r="F1" s="8" t="s">
        <v>7</v>
      </c>
      <c r="G1" s="8" t="s">
        <v>8</v>
      </c>
      <c r="H1" s="8" t="s">
        <v>9</v>
      </c>
      <c r="I1" s="8" t="s">
        <v>10</v>
      </c>
      <c r="J1" s="8" t="s">
        <v>11</v>
      </c>
      <c r="K1" s="8" t="s">
        <v>12</v>
      </c>
      <c r="L1" s="8" t="s">
        <v>13</v>
      </c>
    </row>
    <row r="2" spans="1:12" x14ac:dyDescent="0.25">
      <c r="A2" s="8" t="s">
        <v>3</v>
      </c>
      <c r="B2" s="8" t="s">
        <v>4</v>
      </c>
      <c r="C2" s="8" t="s">
        <v>5</v>
      </c>
      <c r="D2" s="8" t="s">
        <v>6</v>
      </c>
      <c r="E2" s="8" t="s">
        <v>7</v>
      </c>
      <c r="F2" s="8" t="s">
        <v>8</v>
      </c>
      <c r="G2" s="8" t="s">
        <v>9</v>
      </c>
      <c r="H2" s="8" t="s">
        <v>10</v>
      </c>
      <c r="I2" s="8" t="s">
        <v>11</v>
      </c>
      <c r="J2" s="8" t="s">
        <v>12</v>
      </c>
      <c r="K2" s="8" t="s">
        <v>13</v>
      </c>
      <c r="L2" s="8" t="s">
        <v>2</v>
      </c>
    </row>
    <row r="3" spans="1:12" x14ac:dyDescent="0.25">
      <c r="A3" s="8" t="s">
        <v>4</v>
      </c>
      <c r="B3" s="8" t="s">
        <v>5</v>
      </c>
      <c r="C3" s="8" t="s">
        <v>6</v>
      </c>
      <c r="D3" s="8" t="s">
        <v>7</v>
      </c>
      <c r="E3" s="8" t="s">
        <v>8</v>
      </c>
      <c r="F3" s="8" t="s">
        <v>9</v>
      </c>
      <c r="G3" s="8" t="s">
        <v>10</v>
      </c>
      <c r="H3" s="8" t="s">
        <v>11</v>
      </c>
      <c r="I3" s="8" t="s">
        <v>12</v>
      </c>
      <c r="J3" s="8" t="s">
        <v>13</v>
      </c>
      <c r="K3" s="8" t="s">
        <v>2</v>
      </c>
      <c r="L3" s="8" t="s">
        <v>3</v>
      </c>
    </row>
    <row r="4" spans="1:12" x14ac:dyDescent="0.25">
      <c r="A4" s="8" t="s">
        <v>5</v>
      </c>
      <c r="B4" s="8" t="s">
        <v>6</v>
      </c>
      <c r="C4" s="8" t="s">
        <v>7</v>
      </c>
      <c r="D4" s="8" t="s">
        <v>8</v>
      </c>
      <c r="E4" s="8" t="s">
        <v>9</v>
      </c>
      <c r="F4" s="8" t="s">
        <v>10</v>
      </c>
      <c r="G4" s="8" t="s">
        <v>11</v>
      </c>
      <c r="H4" s="8" t="s">
        <v>12</v>
      </c>
      <c r="I4" s="8" t="s">
        <v>13</v>
      </c>
      <c r="J4" s="8" t="s">
        <v>2</v>
      </c>
      <c r="K4" s="8" t="s">
        <v>3</v>
      </c>
      <c r="L4" s="8" t="s">
        <v>4</v>
      </c>
    </row>
    <row r="5" spans="1:12" x14ac:dyDescent="0.25">
      <c r="A5" s="8" t="s">
        <v>6</v>
      </c>
      <c r="B5" s="8" t="s">
        <v>7</v>
      </c>
      <c r="C5" s="8" t="s">
        <v>8</v>
      </c>
      <c r="D5" s="8" t="s">
        <v>9</v>
      </c>
      <c r="E5" s="8" t="s">
        <v>10</v>
      </c>
      <c r="F5" s="8" t="s">
        <v>11</v>
      </c>
      <c r="G5" s="8" t="s">
        <v>12</v>
      </c>
      <c r="H5" s="8" t="s">
        <v>13</v>
      </c>
      <c r="I5" s="8" t="s">
        <v>2</v>
      </c>
      <c r="J5" s="8" t="s">
        <v>3</v>
      </c>
      <c r="K5" s="8" t="s">
        <v>4</v>
      </c>
      <c r="L5" s="8" t="s">
        <v>5</v>
      </c>
    </row>
    <row r="6" spans="1:12" x14ac:dyDescent="0.25">
      <c r="A6" s="8" t="s">
        <v>7</v>
      </c>
      <c r="B6" s="8" t="s">
        <v>8</v>
      </c>
      <c r="C6" s="8" t="s">
        <v>9</v>
      </c>
      <c r="D6" s="8" t="s">
        <v>10</v>
      </c>
      <c r="E6" s="8" t="s">
        <v>11</v>
      </c>
      <c r="F6" s="8" t="s">
        <v>12</v>
      </c>
      <c r="G6" s="8" t="s">
        <v>13</v>
      </c>
      <c r="H6" s="8" t="s">
        <v>2</v>
      </c>
      <c r="I6" s="8" t="s">
        <v>3</v>
      </c>
      <c r="J6" s="8" t="s">
        <v>4</v>
      </c>
      <c r="K6" s="8" t="s">
        <v>5</v>
      </c>
      <c r="L6" s="8" t="s">
        <v>6</v>
      </c>
    </row>
    <row r="7" spans="1:12" x14ac:dyDescent="0.25">
      <c r="A7" s="8" t="s">
        <v>8</v>
      </c>
      <c r="B7" s="8" t="s">
        <v>9</v>
      </c>
      <c r="C7" s="8" t="s">
        <v>10</v>
      </c>
      <c r="D7" s="8" t="s">
        <v>11</v>
      </c>
      <c r="E7" s="8" t="s">
        <v>12</v>
      </c>
      <c r="F7" s="8" t="s">
        <v>13</v>
      </c>
      <c r="G7" s="8" t="s">
        <v>2</v>
      </c>
      <c r="H7" s="8" t="s">
        <v>3</v>
      </c>
      <c r="I7" s="8" t="s">
        <v>4</v>
      </c>
      <c r="J7" s="8" t="s">
        <v>5</v>
      </c>
      <c r="K7" s="8" t="s">
        <v>6</v>
      </c>
      <c r="L7" s="8" t="s">
        <v>7</v>
      </c>
    </row>
    <row r="8" spans="1:12" x14ac:dyDescent="0.25">
      <c r="A8" s="8" t="s">
        <v>9</v>
      </c>
      <c r="B8" s="8" t="s">
        <v>10</v>
      </c>
      <c r="C8" s="8" t="s">
        <v>11</v>
      </c>
      <c r="D8" s="8" t="s">
        <v>12</v>
      </c>
      <c r="E8" s="8" t="s">
        <v>13</v>
      </c>
      <c r="F8" s="8" t="s">
        <v>2</v>
      </c>
      <c r="G8" s="8" t="s">
        <v>3</v>
      </c>
      <c r="H8" s="8" t="s">
        <v>4</v>
      </c>
      <c r="I8" s="8" t="s">
        <v>5</v>
      </c>
      <c r="J8" s="8" t="s">
        <v>6</v>
      </c>
      <c r="K8" s="8" t="s">
        <v>7</v>
      </c>
      <c r="L8" s="8" t="s">
        <v>8</v>
      </c>
    </row>
    <row r="9" spans="1:12" x14ac:dyDescent="0.25">
      <c r="A9" s="8" t="s">
        <v>10</v>
      </c>
      <c r="B9" s="8" t="s">
        <v>11</v>
      </c>
      <c r="C9" s="8" t="s">
        <v>12</v>
      </c>
      <c r="D9" s="8" t="s">
        <v>13</v>
      </c>
      <c r="E9" s="8" t="s">
        <v>2</v>
      </c>
      <c r="F9" s="8" t="s">
        <v>3</v>
      </c>
      <c r="G9" s="8" t="s">
        <v>4</v>
      </c>
      <c r="H9" s="8" t="s">
        <v>5</v>
      </c>
      <c r="I9" s="8" t="s">
        <v>6</v>
      </c>
      <c r="J9" s="8" t="s">
        <v>7</v>
      </c>
      <c r="K9" s="8" t="s">
        <v>8</v>
      </c>
      <c r="L9" s="8" t="s">
        <v>9</v>
      </c>
    </row>
    <row r="10" spans="1:12" x14ac:dyDescent="0.25">
      <c r="A10" s="8" t="s">
        <v>11</v>
      </c>
      <c r="B10" s="8" t="s">
        <v>12</v>
      </c>
      <c r="C10" s="8" t="s">
        <v>13</v>
      </c>
      <c r="D10" s="8" t="s">
        <v>2</v>
      </c>
      <c r="E10" s="8" t="s">
        <v>3</v>
      </c>
      <c r="F10" s="8" t="s">
        <v>4</v>
      </c>
      <c r="G10" s="8" t="s">
        <v>5</v>
      </c>
      <c r="H10" s="8" t="s">
        <v>6</v>
      </c>
      <c r="I10" s="8" t="s">
        <v>7</v>
      </c>
      <c r="J10" s="8" t="s">
        <v>8</v>
      </c>
      <c r="K10" s="8" t="s">
        <v>9</v>
      </c>
      <c r="L10" s="8" t="s">
        <v>10</v>
      </c>
    </row>
    <row r="11" spans="1:12" x14ac:dyDescent="0.25">
      <c r="A11" s="8" t="s">
        <v>12</v>
      </c>
      <c r="B11" s="8" t="s">
        <v>13</v>
      </c>
      <c r="C11" s="8" t="s">
        <v>2</v>
      </c>
      <c r="D11" s="8" t="s">
        <v>3</v>
      </c>
      <c r="E11" s="8" t="s">
        <v>4</v>
      </c>
      <c r="F11" s="8" t="s">
        <v>5</v>
      </c>
      <c r="G11" s="8" t="s">
        <v>6</v>
      </c>
      <c r="H11" s="8" t="s">
        <v>7</v>
      </c>
      <c r="I11" s="8" t="s">
        <v>8</v>
      </c>
      <c r="J11" s="8" t="s">
        <v>9</v>
      </c>
      <c r="K11" s="8" t="s">
        <v>10</v>
      </c>
      <c r="L11" s="8" t="s">
        <v>11</v>
      </c>
    </row>
    <row r="12" spans="1:12" x14ac:dyDescent="0.25">
      <c r="A12" s="8" t="s">
        <v>13</v>
      </c>
      <c r="B12" s="8" t="s">
        <v>2</v>
      </c>
      <c r="C12" s="8" t="s">
        <v>3</v>
      </c>
      <c r="D12" s="8" t="s">
        <v>4</v>
      </c>
      <c r="E12" s="8" t="s">
        <v>5</v>
      </c>
      <c r="F12" s="8" t="s">
        <v>6</v>
      </c>
      <c r="G12" s="8" t="s">
        <v>7</v>
      </c>
      <c r="H12" s="8" t="s">
        <v>8</v>
      </c>
      <c r="I12" s="8" t="s">
        <v>9</v>
      </c>
      <c r="J12" s="8" t="s">
        <v>10</v>
      </c>
      <c r="K12" s="8" t="s">
        <v>11</v>
      </c>
      <c r="L12" s="8" t="s">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B1:V218"/>
  <sheetViews>
    <sheetView showGridLines="0" workbookViewId="0">
      <selection activeCell="H13" sqref="H13"/>
    </sheetView>
  </sheetViews>
  <sheetFormatPr baseColWidth="10" defaultRowHeight="15" x14ac:dyDescent="0.25"/>
  <cols>
    <col min="1" max="1" width="3.7109375" style="1" customWidth="1"/>
    <col min="2" max="2" width="3" style="1" customWidth="1"/>
    <col min="3" max="3" width="4.140625" style="10" customWidth="1"/>
    <col min="4" max="4" width="5.28515625" style="10" customWidth="1"/>
    <col min="5" max="5" width="5.7109375" style="12" customWidth="1"/>
    <col min="6" max="6" width="21.7109375" style="1" customWidth="1"/>
    <col min="7" max="7" width="16" style="1" customWidth="1"/>
    <col min="8" max="8" width="13.28515625" style="1" bestFit="1" customWidth="1"/>
    <col min="9" max="9" width="12.5703125" style="1" bestFit="1" customWidth="1"/>
    <col min="10" max="10" width="17.85546875" style="1" customWidth="1"/>
    <col min="11" max="11" width="15.42578125" style="1" customWidth="1"/>
    <col min="12" max="12" width="14.7109375" style="1" customWidth="1"/>
    <col min="13" max="13" width="15.7109375" style="1" customWidth="1"/>
    <col min="14" max="15" width="9.140625" style="1" customWidth="1"/>
    <col min="16" max="16" width="3.42578125" style="1" customWidth="1"/>
    <col min="17" max="17" width="9.140625" style="1" customWidth="1"/>
    <col min="18" max="18" width="17.42578125" style="1" customWidth="1"/>
    <col min="19" max="19" width="14.5703125" style="1" bestFit="1" customWidth="1"/>
    <col min="20" max="20" width="12.7109375" style="1" customWidth="1"/>
    <col min="21" max="22" width="12" style="1" bestFit="1" customWidth="1"/>
    <col min="23" max="257" width="9.140625" style="1" customWidth="1"/>
    <col min="258" max="258" width="3.7109375" style="1" customWidth="1"/>
    <col min="259" max="259" width="3" style="1" customWidth="1"/>
    <col min="260" max="260" width="4.140625" style="1" customWidth="1"/>
    <col min="261" max="261" width="5.28515625" style="1" customWidth="1"/>
    <col min="262" max="262" width="5.7109375" style="1" customWidth="1"/>
    <col min="263" max="263" width="21.7109375" style="1" customWidth="1"/>
    <col min="264" max="264" width="16" style="1" customWidth="1"/>
    <col min="265" max="265" width="13.28515625" style="1" bestFit="1" customWidth="1"/>
    <col min="266" max="266" width="12.5703125" style="1" bestFit="1" customWidth="1"/>
    <col min="267" max="267" width="17.85546875" style="1" customWidth="1"/>
    <col min="268" max="268" width="15.42578125" style="1" customWidth="1"/>
    <col min="269" max="269" width="14.7109375" style="1" customWidth="1"/>
    <col min="270" max="270" width="15.7109375" style="1" customWidth="1"/>
    <col min="271" max="273" width="9.140625" style="1" customWidth="1"/>
    <col min="274" max="276" width="11.42578125" style="1" customWidth="1"/>
    <col min="277" max="513" width="9.140625" style="1" customWidth="1"/>
    <col min="514" max="514" width="3.7109375" style="1" customWidth="1"/>
    <col min="515" max="515" width="3" style="1" customWidth="1"/>
    <col min="516" max="516" width="4.140625" style="1" customWidth="1"/>
    <col min="517" max="517" width="5.28515625" style="1" customWidth="1"/>
    <col min="518" max="518" width="5.7109375" style="1" customWidth="1"/>
    <col min="519" max="519" width="21.7109375" style="1" customWidth="1"/>
    <col min="520" max="520" width="16" style="1" customWidth="1"/>
    <col min="521" max="521" width="13.28515625" style="1" bestFit="1" customWidth="1"/>
    <col min="522" max="522" width="12.5703125" style="1" bestFit="1" customWidth="1"/>
    <col min="523" max="523" width="17.85546875" style="1" customWidth="1"/>
    <col min="524" max="524" width="15.42578125" style="1" customWidth="1"/>
    <col min="525" max="525" width="14.7109375" style="1" customWidth="1"/>
    <col min="526" max="526" width="15.7109375" style="1" customWidth="1"/>
    <col min="527" max="529" width="9.140625" style="1" customWidth="1"/>
    <col min="530" max="532" width="11.42578125" style="1" customWidth="1"/>
    <col min="533" max="769" width="9.140625" style="1" customWidth="1"/>
    <col min="770" max="770" width="3.7109375" style="1" customWidth="1"/>
    <col min="771" max="771" width="3" style="1" customWidth="1"/>
    <col min="772" max="772" width="4.140625" style="1" customWidth="1"/>
    <col min="773" max="773" width="5.28515625" style="1" customWidth="1"/>
    <col min="774" max="774" width="5.7109375" style="1" customWidth="1"/>
    <col min="775" max="775" width="21.7109375" style="1" customWidth="1"/>
    <col min="776" max="776" width="16" style="1" customWidth="1"/>
    <col min="777" max="777" width="13.28515625" style="1" bestFit="1" customWidth="1"/>
    <col min="778" max="778" width="12.5703125" style="1" bestFit="1" customWidth="1"/>
    <col min="779" max="779" width="17.85546875" style="1" customWidth="1"/>
    <col min="780" max="780" width="15.42578125" style="1" customWidth="1"/>
    <col min="781" max="781" width="14.7109375" style="1" customWidth="1"/>
    <col min="782" max="782" width="15.7109375" style="1" customWidth="1"/>
    <col min="783" max="785" width="9.140625" style="1" customWidth="1"/>
    <col min="786" max="788" width="11.42578125" style="1" customWidth="1"/>
    <col min="789" max="1025" width="9.140625" style="1" customWidth="1"/>
    <col min="1026" max="1026" width="3.7109375" style="1" customWidth="1"/>
    <col min="1027" max="1027" width="3" style="1" customWidth="1"/>
    <col min="1028" max="1028" width="4.140625" style="1" customWidth="1"/>
    <col min="1029" max="1029" width="5.28515625" style="1" customWidth="1"/>
    <col min="1030" max="1030" width="5.7109375" style="1" customWidth="1"/>
    <col min="1031" max="1031" width="21.7109375" style="1" customWidth="1"/>
    <col min="1032" max="1032" width="16" style="1" customWidth="1"/>
    <col min="1033" max="1033" width="13.28515625" style="1" bestFit="1" customWidth="1"/>
    <col min="1034" max="1034" width="12.5703125" style="1" bestFit="1" customWidth="1"/>
    <col min="1035" max="1035" width="17.85546875" style="1" customWidth="1"/>
    <col min="1036" max="1036" width="15.42578125" style="1" customWidth="1"/>
    <col min="1037" max="1037" width="14.7109375" style="1" customWidth="1"/>
    <col min="1038" max="1038" width="15.7109375" style="1" customWidth="1"/>
    <col min="1039" max="1041" width="9.140625" style="1" customWidth="1"/>
    <col min="1042" max="1044" width="11.42578125" style="1" customWidth="1"/>
    <col min="1045" max="1281" width="9.140625" style="1" customWidth="1"/>
    <col min="1282" max="1282" width="3.7109375" style="1" customWidth="1"/>
    <col min="1283" max="1283" width="3" style="1" customWidth="1"/>
    <col min="1284" max="1284" width="4.140625" style="1" customWidth="1"/>
    <col min="1285" max="1285" width="5.28515625" style="1" customWidth="1"/>
    <col min="1286" max="1286" width="5.7109375" style="1" customWidth="1"/>
    <col min="1287" max="1287" width="21.7109375" style="1" customWidth="1"/>
    <col min="1288" max="1288" width="16" style="1" customWidth="1"/>
    <col min="1289" max="1289" width="13.28515625" style="1" bestFit="1" customWidth="1"/>
    <col min="1290" max="1290" width="12.5703125" style="1" bestFit="1" customWidth="1"/>
    <col min="1291" max="1291" width="17.85546875" style="1" customWidth="1"/>
    <col min="1292" max="1292" width="15.42578125" style="1" customWidth="1"/>
    <col min="1293" max="1293" width="14.7109375" style="1" customWidth="1"/>
    <col min="1294" max="1294" width="15.7109375" style="1" customWidth="1"/>
    <col min="1295" max="1297" width="9.140625" style="1" customWidth="1"/>
    <col min="1298" max="1300" width="11.42578125" style="1" customWidth="1"/>
    <col min="1301" max="1537" width="9.140625" style="1" customWidth="1"/>
    <col min="1538" max="1538" width="3.7109375" style="1" customWidth="1"/>
    <col min="1539" max="1539" width="3" style="1" customWidth="1"/>
    <col min="1540" max="1540" width="4.140625" style="1" customWidth="1"/>
    <col min="1541" max="1541" width="5.28515625" style="1" customWidth="1"/>
    <col min="1542" max="1542" width="5.7109375" style="1" customWidth="1"/>
    <col min="1543" max="1543" width="21.7109375" style="1" customWidth="1"/>
    <col min="1544" max="1544" width="16" style="1" customWidth="1"/>
    <col min="1545" max="1545" width="13.28515625" style="1" bestFit="1" customWidth="1"/>
    <col min="1546" max="1546" width="12.5703125" style="1" bestFit="1" customWidth="1"/>
    <col min="1547" max="1547" width="17.85546875" style="1" customWidth="1"/>
    <col min="1548" max="1548" width="15.42578125" style="1" customWidth="1"/>
    <col min="1549" max="1549" width="14.7109375" style="1" customWidth="1"/>
    <col min="1550" max="1550" width="15.7109375" style="1" customWidth="1"/>
    <col min="1551" max="1553" width="9.140625" style="1" customWidth="1"/>
    <col min="1554" max="1556" width="11.42578125" style="1" customWidth="1"/>
    <col min="1557" max="1793" width="9.140625" style="1" customWidth="1"/>
    <col min="1794" max="1794" width="3.7109375" style="1" customWidth="1"/>
    <col min="1795" max="1795" width="3" style="1" customWidth="1"/>
    <col min="1796" max="1796" width="4.140625" style="1" customWidth="1"/>
    <col min="1797" max="1797" width="5.28515625" style="1" customWidth="1"/>
    <col min="1798" max="1798" width="5.7109375" style="1" customWidth="1"/>
    <col min="1799" max="1799" width="21.7109375" style="1" customWidth="1"/>
    <col min="1800" max="1800" width="16" style="1" customWidth="1"/>
    <col min="1801" max="1801" width="13.28515625" style="1" bestFit="1" customWidth="1"/>
    <col min="1802" max="1802" width="12.5703125" style="1" bestFit="1" customWidth="1"/>
    <col min="1803" max="1803" width="17.85546875" style="1" customWidth="1"/>
    <col min="1804" max="1804" width="15.42578125" style="1" customWidth="1"/>
    <col min="1805" max="1805" width="14.7109375" style="1" customWidth="1"/>
    <col min="1806" max="1806" width="15.7109375" style="1" customWidth="1"/>
    <col min="1807" max="1809" width="9.140625" style="1" customWidth="1"/>
    <col min="1810" max="1812" width="11.42578125" style="1" customWidth="1"/>
    <col min="1813" max="2049" width="9.140625" style="1" customWidth="1"/>
    <col min="2050" max="2050" width="3.7109375" style="1" customWidth="1"/>
    <col min="2051" max="2051" width="3" style="1" customWidth="1"/>
    <col min="2052" max="2052" width="4.140625" style="1" customWidth="1"/>
    <col min="2053" max="2053" width="5.28515625" style="1" customWidth="1"/>
    <col min="2054" max="2054" width="5.7109375" style="1" customWidth="1"/>
    <col min="2055" max="2055" width="21.7109375" style="1" customWidth="1"/>
    <col min="2056" max="2056" width="16" style="1" customWidth="1"/>
    <col min="2057" max="2057" width="13.28515625" style="1" bestFit="1" customWidth="1"/>
    <col min="2058" max="2058" width="12.5703125" style="1" bestFit="1" customWidth="1"/>
    <col min="2059" max="2059" width="17.85546875" style="1" customWidth="1"/>
    <col min="2060" max="2060" width="15.42578125" style="1" customWidth="1"/>
    <col min="2061" max="2061" width="14.7109375" style="1" customWidth="1"/>
    <col min="2062" max="2062" width="15.7109375" style="1" customWidth="1"/>
    <col min="2063" max="2065" width="9.140625" style="1" customWidth="1"/>
    <col min="2066" max="2068" width="11.42578125" style="1" customWidth="1"/>
    <col min="2069" max="2305" width="9.140625" style="1" customWidth="1"/>
    <col min="2306" max="2306" width="3.7109375" style="1" customWidth="1"/>
    <col min="2307" max="2307" width="3" style="1" customWidth="1"/>
    <col min="2308" max="2308" width="4.140625" style="1" customWidth="1"/>
    <col min="2309" max="2309" width="5.28515625" style="1" customWidth="1"/>
    <col min="2310" max="2310" width="5.7109375" style="1" customWidth="1"/>
    <col min="2311" max="2311" width="21.7109375" style="1" customWidth="1"/>
    <col min="2312" max="2312" width="16" style="1" customWidth="1"/>
    <col min="2313" max="2313" width="13.28515625" style="1" bestFit="1" customWidth="1"/>
    <col min="2314" max="2314" width="12.5703125" style="1" bestFit="1" customWidth="1"/>
    <col min="2315" max="2315" width="17.85546875" style="1" customWidth="1"/>
    <col min="2316" max="2316" width="15.42578125" style="1" customWidth="1"/>
    <col min="2317" max="2317" width="14.7109375" style="1" customWidth="1"/>
    <col min="2318" max="2318" width="15.7109375" style="1" customWidth="1"/>
    <col min="2319" max="2321" width="9.140625" style="1" customWidth="1"/>
    <col min="2322" max="2324" width="11.42578125" style="1" customWidth="1"/>
    <col min="2325" max="2561" width="9.140625" style="1" customWidth="1"/>
    <col min="2562" max="2562" width="3.7109375" style="1" customWidth="1"/>
    <col min="2563" max="2563" width="3" style="1" customWidth="1"/>
    <col min="2564" max="2564" width="4.140625" style="1" customWidth="1"/>
    <col min="2565" max="2565" width="5.28515625" style="1" customWidth="1"/>
    <col min="2566" max="2566" width="5.7109375" style="1" customWidth="1"/>
    <col min="2567" max="2567" width="21.7109375" style="1" customWidth="1"/>
    <col min="2568" max="2568" width="16" style="1" customWidth="1"/>
    <col min="2569" max="2569" width="13.28515625" style="1" bestFit="1" customWidth="1"/>
    <col min="2570" max="2570" width="12.5703125" style="1" bestFit="1" customWidth="1"/>
    <col min="2571" max="2571" width="17.85546875" style="1" customWidth="1"/>
    <col min="2572" max="2572" width="15.42578125" style="1" customWidth="1"/>
    <col min="2573" max="2573" width="14.7109375" style="1" customWidth="1"/>
    <col min="2574" max="2574" width="15.7109375" style="1" customWidth="1"/>
    <col min="2575" max="2577" width="9.140625" style="1" customWidth="1"/>
    <col min="2578" max="2580" width="11.42578125" style="1" customWidth="1"/>
    <col min="2581" max="2817" width="9.140625" style="1" customWidth="1"/>
    <col min="2818" max="2818" width="3.7109375" style="1" customWidth="1"/>
    <col min="2819" max="2819" width="3" style="1" customWidth="1"/>
    <col min="2820" max="2820" width="4.140625" style="1" customWidth="1"/>
    <col min="2821" max="2821" width="5.28515625" style="1" customWidth="1"/>
    <col min="2822" max="2822" width="5.7109375" style="1" customWidth="1"/>
    <col min="2823" max="2823" width="21.7109375" style="1" customWidth="1"/>
    <col min="2824" max="2824" width="16" style="1" customWidth="1"/>
    <col min="2825" max="2825" width="13.28515625" style="1" bestFit="1" customWidth="1"/>
    <col min="2826" max="2826" width="12.5703125" style="1" bestFit="1" customWidth="1"/>
    <col min="2827" max="2827" width="17.85546875" style="1" customWidth="1"/>
    <col min="2828" max="2828" width="15.42578125" style="1" customWidth="1"/>
    <col min="2829" max="2829" width="14.7109375" style="1" customWidth="1"/>
    <col min="2830" max="2830" width="15.7109375" style="1" customWidth="1"/>
    <col min="2831" max="2833" width="9.140625" style="1" customWidth="1"/>
    <col min="2834" max="2836" width="11.42578125" style="1" customWidth="1"/>
    <col min="2837" max="3073" width="9.140625" style="1" customWidth="1"/>
    <col min="3074" max="3074" width="3.7109375" style="1" customWidth="1"/>
    <col min="3075" max="3075" width="3" style="1" customWidth="1"/>
    <col min="3076" max="3076" width="4.140625" style="1" customWidth="1"/>
    <col min="3077" max="3077" width="5.28515625" style="1" customWidth="1"/>
    <col min="3078" max="3078" width="5.7109375" style="1" customWidth="1"/>
    <col min="3079" max="3079" width="21.7109375" style="1" customWidth="1"/>
    <col min="3080" max="3080" width="16" style="1" customWidth="1"/>
    <col min="3081" max="3081" width="13.28515625" style="1" bestFit="1" customWidth="1"/>
    <col min="3082" max="3082" width="12.5703125" style="1" bestFit="1" customWidth="1"/>
    <col min="3083" max="3083" width="17.85546875" style="1" customWidth="1"/>
    <col min="3084" max="3084" width="15.42578125" style="1" customWidth="1"/>
    <col min="3085" max="3085" width="14.7109375" style="1" customWidth="1"/>
    <col min="3086" max="3086" width="15.7109375" style="1" customWidth="1"/>
    <col min="3087" max="3089" width="9.140625" style="1" customWidth="1"/>
    <col min="3090" max="3092" width="11.42578125" style="1" customWidth="1"/>
    <col min="3093" max="3329" width="9.140625" style="1" customWidth="1"/>
    <col min="3330" max="3330" width="3.7109375" style="1" customWidth="1"/>
    <col min="3331" max="3331" width="3" style="1" customWidth="1"/>
    <col min="3332" max="3332" width="4.140625" style="1" customWidth="1"/>
    <col min="3333" max="3333" width="5.28515625" style="1" customWidth="1"/>
    <col min="3334" max="3334" width="5.7109375" style="1" customWidth="1"/>
    <col min="3335" max="3335" width="21.7109375" style="1" customWidth="1"/>
    <col min="3336" max="3336" width="16" style="1" customWidth="1"/>
    <col min="3337" max="3337" width="13.28515625" style="1" bestFit="1" customWidth="1"/>
    <col min="3338" max="3338" width="12.5703125" style="1" bestFit="1" customWidth="1"/>
    <col min="3339" max="3339" width="17.85546875" style="1" customWidth="1"/>
    <col min="3340" max="3340" width="15.42578125" style="1" customWidth="1"/>
    <col min="3341" max="3341" width="14.7109375" style="1" customWidth="1"/>
    <col min="3342" max="3342" width="15.7109375" style="1" customWidth="1"/>
    <col min="3343" max="3345" width="9.140625" style="1" customWidth="1"/>
    <col min="3346" max="3348" width="11.42578125" style="1" customWidth="1"/>
    <col min="3349" max="3585" width="9.140625" style="1" customWidth="1"/>
    <col min="3586" max="3586" width="3.7109375" style="1" customWidth="1"/>
    <col min="3587" max="3587" width="3" style="1" customWidth="1"/>
    <col min="3588" max="3588" width="4.140625" style="1" customWidth="1"/>
    <col min="3589" max="3589" width="5.28515625" style="1" customWidth="1"/>
    <col min="3590" max="3590" width="5.7109375" style="1" customWidth="1"/>
    <col min="3591" max="3591" width="21.7109375" style="1" customWidth="1"/>
    <col min="3592" max="3592" width="16" style="1" customWidth="1"/>
    <col min="3593" max="3593" width="13.28515625" style="1" bestFit="1" customWidth="1"/>
    <col min="3594" max="3594" width="12.5703125" style="1" bestFit="1" customWidth="1"/>
    <col min="3595" max="3595" width="17.85546875" style="1" customWidth="1"/>
    <col min="3596" max="3596" width="15.42578125" style="1" customWidth="1"/>
    <col min="3597" max="3597" width="14.7109375" style="1" customWidth="1"/>
    <col min="3598" max="3598" width="15.7109375" style="1" customWidth="1"/>
    <col min="3599" max="3601" width="9.140625" style="1" customWidth="1"/>
    <col min="3602" max="3604" width="11.42578125" style="1" customWidth="1"/>
    <col min="3605" max="3841" width="9.140625" style="1" customWidth="1"/>
    <col min="3842" max="3842" width="3.7109375" style="1" customWidth="1"/>
    <col min="3843" max="3843" width="3" style="1" customWidth="1"/>
    <col min="3844" max="3844" width="4.140625" style="1" customWidth="1"/>
    <col min="3845" max="3845" width="5.28515625" style="1" customWidth="1"/>
    <col min="3846" max="3846" width="5.7109375" style="1" customWidth="1"/>
    <col min="3847" max="3847" width="21.7109375" style="1" customWidth="1"/>
    <col min="3848" max="3848" width="16" style="1" customWidth="1"/>
    <col min="3849" max="3849" width="13.28515625" style="1" bestFit="1" customWidth="1"/>
    <col min="3850" max="3850" width="12.5703125" style="1" bestFit="1" customWidth="1"/>
    <col min="3851" max="3851" width="17.85546875" style="1" customWidth="1"/>
    <col min="3852" max="3852" width="15.42578125" style="1" customWidth="1"/>
    <col min="3853" max="3853" width="14.7109375" style="1" customWidth="1"/>
    <col min="3854" max="3854" width="15.7109375" style="1" customWidth="1"/>
    <col min="3855" max="3857" width="9.140625" style="1" customWidth="1"/>
    <col min="3858" max="3860" width="11.42578125" style="1" customWidth="1"/>
    <col min="3861" max="4097" width="9.140625" style="1" customWidth="1"/>
    <col min="4098" max="4098" width="3.7109375" style="1" customWidth="1"/>
    <col min="4099" max="4099" width="3" style="1" customWidth="1"/>
    <col min="4100" max="4100" width="4.140625" style="1" customWidth="1"/>
    <col min="4101" max="4101" width="5.28515625" style="1" customWidth="1"/>
    <col min="4102" max="4102" width="5.7109375" style="1" customWidth="1"/>
    <col min="4103" max="4103" width="21.7109375" style="1" customWidth="1"/>
    <col min="4104" max="4104" width="16" style="1" customWidth="1"/>
    <col min="4105" max="4105" width="13.28515625" style="1" bestFit="1" customWidth="1"/>
    <col min="4106" max="4106" width="12.5703125" style="1" bestFit="1" customWidth="1"/>
    <col min="4107" max="4107" width="17.85546875" style="1" customWidth="1"/>
    <col min="4108" max="4108" width="15.42578125" style="1" customWidth="1"/>
    <col min="4109" max="4109" width="14.7109375" style="1" customWidth="1"/>
    <col min="4110" max="4110" width="15.7109375" style="1" customWidth="1"/>
    <col min="4111" max="4113" width="9.140625" style="1" customWidth="1"/>
    <col min="4114" max="4116" width="11.42578125" style="1" customWidth="1"/>
    <col min="4117" max="4353" width="9.140625" style="1" customWidth="1"/>
    <col min="4354" max="4354" width="3.7109375" style="1" customWidth="1"/>
    <col min="4355" max="4355" width="3" style="1" customWidth="1"/>
    <col min="4356" max="4356" width="4.140625" style="1" customWidth="1"/>
    <col min="4357" max="4357" width="5.28515625" style="1" customWidth="1"/>
    <col min="4358" max="4358" width="5.7109375" style="1" customWidth="1"/>
    <col min="4359" max="4359" width="21.7109375" style="1" customWidth="1"/>
    <col min="4360" max="4360" width="16" style="1" customWidth="1"/>
    <col min="4361" max="4361" width="13.28515625" style="1" bestFit="1" customWidth="1"/>
    <col min="4362" max="4362" width="12.5703125" style="1" bestFit="1" customWidth="1"/>
    <col min="4363" max="4363" width="17.85546875" style="1" customWidth="1"/>
    <col min="4364" max="4364" width="15.42578125" style="1" customWidth="1"/>
    <col min="4365" max="4365" width="14.7109375" style="1" customWidth="1"/>
    <col min="4366" max="4366" width="15.7109375" style="1" customWidth="1"/>
    <col min="4367" max="4369" width="9.140625" style="1" customWidth="1"/>
    <col min="4370" max="4372" width="11.42578125" style="1" customWidth="1"/>
    <col min="4373" max="4609" width="9.140625" style="1" customWidth="1"/>
    <col min="4610" max="4610" width="3.7109375" style="1" customWidth="1"/>
    <col min="4611" max="4611" width="3" style="1" customWidth="1"/>
    <col min="4612" max="4612" width="4.140625" style="1" customWidth="1"/>
    <col min="4613" max="4613" width="5.28515625" style="1" customWidth="1"/>
    <col min="4614" max="4614" width="5.7109375" style="1" customWidth="1"/>
    <col min="4615" max="4615" width="21.7109375" style="1" customWidth="1"/>
    <col min="4616" max="4616" width="16" style="1" customWidth="1"/>
    <col min="4617" max="4617" width="13.28515625" style="1" bestFit="1" customWidth="1"/>
    <col min="4618" max="4618" width="12.5703125" style="1" bestFit="1" customWidth="1"/>
    <col min="4619" max="4619" width="17.85546875" style="1" customWidth="1"/>
    <col min="4620" max="4620" width="15.42578125" style="1" customWidth="1"/>
    <col min="4621" max="4621" width="14.7109375" style="1" customWidth="1"/>
    <col min="4622" max="4622" width="15.7109375" style="1" customWidth="1"/>
    <col min="4623" max="4625" width="9.140625" style="1" customWidth="1"/>
    <col min="4626" max="4628" width="11.42578125" style="1" customWidth="1"/>
    <col min="4629" max="4865" width="9.140625" style="1" customWidth="1"/>
    <col min="4866" max="4866" width="3.7109375" style="1" customWidth="1"/>
    <col min="4867" max="4867" width="3" style="1" customWidth="1"/>
    <col min="4868" max="4868" width="4.140625" style="1" customWidth="1"/>
    <col min="4869" max="4869" width="5.28515625" style="1" customWidth="1"/>
    <col min="4870" max="4870" width="5.7109375" style="1" customWidth="1"/>
    <col min="4871" max="4871" width="21.7109375" style="1" customWidth="1"/>
    <col min="4872" max="4872" width="16" style="1" customWidth="1"/>
    <col min="4873" max="4873" width="13.28515625" style="1" bestFit="1" customWidth="1"/>
    <col min="4874" max="4874" width="12.5703125" style="1" bestFit="1" customWidth="1"/>
    <col min="4875" max="4875" width="17.85546875" style="1" customWidth="1"/>
    <col min="4876" max="4876" width="15.42578125" style="1" customWidth="1"/>
    <col min="4877" max="4877" width="14.7109375" style="1" customWidth="1"/>
    <col min="4878" max="4878" width="15.7109375" style="1" customWidth="1"/>
    <col min="4879" max="4881" width="9.140625" style="1" customWidth="1"/>
    <col min="4882" max="4884" width="11.42578125" style="1" customWidth="1"/>
    <col min="4885" max="5121" width="9.140625" style="1" customWidth="1"/>
    <col min="5122" max="5122" width="3.7109375" style="1" customWidth="1"/>
    <col min="5123" max="5123" width="3" style="1" customWidth="1"/>
    <col min="5124" max="5124" width="4.140625" style="1" customWidth="1"/>
    <col min="5125" max="5125" width="5.28515625" style="1" customWidth="1"/>
    <col min="5126" max="5126" width="5.7109375" style="1" customWidth="1"/>
    <col min="5127" max="5127" width="21.7109375" style="1" customWidth="1"/>
    <col min="5128" max="5128" width="16" style="1" customWidth="1"/>
    <col min="5129" max="5129" width="13.28515625" style="1" bestFit="1" customWidth="1"/>
    <col min="5130" max="5130" width="12.5703125" style="1" bestFit="1" customWidth="1"/>
    <col min="5131" max="5131" width="17.85546875" style="1" customWidth="1"/>
    <col min="5132" max="5132" width="15.42578125" style="1" customWidth="1"/>
    <col min="5133" max="5133" width="14.7109375" style="1" customWidth="1"/>
    <col min="5134" max="5134" width="15.7109375" style="1" customWidth="1"/>
    <col min="5135" max="5137" width="9.140625" style="1" customWidth="1"/>
    <col min="5138" max="5140" width="11.42578125" style="1" customWidth="1"/>
    <col min="5141" max="5377" width="9.140625" style="1" customWidth="1"/>
    <col min="5378" max="5378" width="3.7109375" style="1" customWidth="1"/>
    <col min="5379" max="5379" width="3" style="1" customWidth="1"/>
    <col min="5380" max="5380" width="4.140625" style="1" customWidth="1"/>
    <col min="5381" max="5381" width="5.28515625" style="1" customWidth="1"/>
    <col min="5382" max="5382" width="5.7109375" style="1" customWidth="1"/>
    <col min="5383" max="5383" width="21.7109375" style="1" customWidth="1"/>
    <col min="5384" max="5384" width="16" style="1" customWidth="1"/>
    <col min="5385" max="5385" width="13.28515625" style="1" bestFit="1" customWidth="1"/>
    <col min="5386" max="5386" width="12.5703125" style="1" bestFit="1" customWidth="1"/>
    <col min="5387" max="5387" width="17.85546875" style="1" customWidth="1"/>
    <col min="5388" max="5388" width="15.42578125" style="1" customWidth="1"/>
    <col min="5389" max="5389" width="14.7109375" style="1" customWidth="1"/>
    <col min="5390" max="5390" width="15.7109375" style="1" customWidth="1"/>
    <col min="5391" max="5393" width="9.140625" style="1" customWidth="1"/>
    <col min="5394" max="5396" width="11.42578125" style="1" customWidth="1"/>
    <col min="5397" max="5633" width="9.140625" style="1" customWidth="1"/>
    <col min="5634" max="5634" width="3.7109375" style="1" customWidth="1"/>
    <col min="5635" max="5635" width="3" style="1" customWidth="1"/>
    <col min="5636" max="5636" width="4.140625" style="1" customWidth="1"/>
    <col min="5637" max="5637" width="5.28515625" style="1" customWidth="1"/>
    <col min="5638" max="5638" width="5.7109375" style="1" customWidth="1"/>
    <col min="5639" max="5639" width="21.7109375" style="1" customWidth="1"/>
    <col min="5640" max="5640" width="16" style="1" customWidth="1"/>
    <col min="5641" max="5641" width="13.28515625" style="1" bestFit="1" customWidth="1"/>
    <col min="5642" max="5642" width="12.5703125" style="1" bestFit="1" customWidth="1"/>
    <col min="5643" max="5643" width="17.85546875" style="1" customWidth="1"/>
    <col min="5644" max="5644" width="15.42578125" style="1" customWidth="1"/>
    <col min="5645" max="5645" width="14.7109375" style="1" customWidth="1"/>
    <col min="5646" max="5646" width="15.7109375" style="1" customWidth="1"/>
    <col min="5647" max="5649" width="9.140625" style="1" customWidth="1"/>
    <col min="5650" max="5652" width="11.42578125" style="1" customWidth="1"/>
    <col min="5653" max="5889" width="9.140625" style="1" customWidth="1"/>
    <col min="5890" max="5890" width="3.7109375" style="1" customWidth="1"/>
    <col min="5891" max="5891" width="3" style="1" customWidth="1"/>
    <col min="5892" max="5892" width="4.140625" style="1" customWidth="1"/>
    <col min="5893" max="5893" width="5.28515625" style="1" customWidth="1"/>
    <col min="5894" max="5894" width="5.7109375" style="1" customWidth="1"/>
    <col min="5895" max="5895" width="21.7109375" style="1" customWidth="1"/>
    <col min="5896" max="5896" width="16" style="1" customWidth="1"/>
    <col min="5897" max="5897" width="13.28515625" style="1" bestFit="1" customWidth="1"/>
    <col min="5898" max="5898" width="12.5703125" style="1" bestFit="1" customWidth="1"/>
    <col min="5899" max="5899" width="17.85546875" style="1" customWidth="1"/>
    <col min="5900" max="5900" width="15.42578125" style="1" customWidth="1"/>
    <col min="5901" max="5901" width="14.7109375" style="1" customWidth="1"/>
    <col min="5902" max="5902" width="15.7109375" style="1" customWidth="1"/>
    <col min="5903" max="5905" width="9.140625" style="1" customWidth="1"/>
    <col min="5906" max="5908" width="11.42578125" style="1" customWidth="1"/>
    <col min="5909" max="6145" width="9.140625" style="1" customWidth="1"/>
    <col min="6146" max="6146" width="3.7109375" style="1" customWidth="1"/>
    <col min="6147" max="6147" width="3" style="1" customWidth="1"/>
    <col min="6148" max="6148" width="4.140625" style="1" customWidth="1"/>
    <col min="6149" max="6149" width="5.28515625" style="1" customWidth="1"/>
    <col min="6150" max="6150" width="5.7109375" style="1" customWidth="1"/>
    <col min="6151" max="6151" width="21.7109375" style="1" customWidth="1"/>
    <col min="6152" max="6152" width="16" style="1" customWidth="1"/>
    <col min="6153" max="6153" width="13.28515625" style="1" bestFit="1" customWidth="1"/>
    <col min="6154" max="6154" width="12.5703125" style="1" bestFit="1" customWidth="1"/>
    <col min="6155" max="6155" width="17.85546875" style="1" customWidth="1"/>
    <col min="6156" max="6156" width="15.42578125" style="1" customWidth="1"/>
    <col min="6157" max="6157" width="14.7109375" style="1" customWidth="1"/>
    <col min="6158" max="6158" width="15.7109375" style="1" customWidth="1"/>
    <col min="6159" max="6161" width="9.140625" style="1" customWidth="1"/>
    <col min="6162" max="6164" width="11.42578125" style="1" customWidth="1"/>
    <col min="6165" max="6401" width="9.140625" style="1" customWidth="1"/>
    <col min="6402" max="6402" width="3.7109375" style="1" customWidth="1"/>
    <col min="6403" max="6403" width="3" style="1" customWidth="1"/>
    <col min="6404" max="6404" width="4.140625" style="1" customWidth="1"/>
    <col min="6405" max="6405" width="5.28515625" style="1" customWidth="1"/>
    <col min="6406" max="6406" width="5.7109375" style="1" customWidth="1"/>
    <col min="6407" max="6407" width="21.7109375" style="1" customWidth="1"/>
    <col min="6408" max="6408" width="16" style="1" customWidth="1"/>
    <col min="6409" max="6409" width="13.28515625" style="1" bestFit="1" customWidth="1"/>
    <col min="6410" max="6410" width="12.5703125" style="1" bestFit="1" customWidth="1"/>
    <col min="6411" max="6411" width="17.85546875" style="1" customWidth="1"/>
    <col min="6412" max="6412" width="15.42578125" style="1" customWidth="1"/>
    <col min="6413" max="6413" width="14.7109375" style="1" customWidth="1"/>
    <col min="6414" max="6414" width="15.7109375" style="1" customWidth="1"/>
    <col min="6415" max="6417" width="9.140625" style="1" customWidth="1"/>
    <col min="6418" max="6420" width="11.42578125" style="1" customWidth="1"/>
    <col min="6421" max="6657" width="9.140625" style="1" customWidth="1"/>
    <col min="6658" max="6658" width="3.7109375" style="1" customWidth="1"/>
    <col min="6659" max="6659" width="3" style="1" customWidth="1"/>
    <col min="6660" max="6660" width="4.140625" style="1" customWidth="1"/>
    <col min="6661" max="6661" width="5.28515625" style="1" customWidth="1"/>
    <col min="6662" max="6662" width="5.7109375" style="1" customWidth="1"/>
    <col min="6663" max="6663" width="21.7109375" style="1" customWidth="1"/>
    <col min="6664" max="6664" width="16" style="1" customWidth="1"/>
    <col min="6665" max="6665" width="13.28515625" style="1" bestFit="1" customWidth="1"/>
    <col min="6666" max="6666" width="12.5703125" style="1" bestFit="1" customWidth="1"/>
    <col min="6667" max="6667" width="17.85546875" style="1" customWidth="1"/>
    <col min="6668" max="6668" width="15.42578125" style="1" customWidth="1"/>
    <col min="6669" max="6669" width="14.7109375" style="1" customWidth="1"/>
    <col min="6670" max="6670" width="15.7109375" style="1" customWidth="1"/>
    <col min="6671" max="6673" width="9.140625" style="1" customWidth="1"/>
    <col min="6674" max="6676" width="11.42578125" style="1" customWidth="1"/>
    <col min="6677" max="6913" width="9.140625" style="1" customWidth="1"/>
    <col min="6914" max="6914" width="3.7109375" style="1" customWidth="1"/>
    <col min="6915" max="6915" width="3" style="1" customWidth="1"/>
    <col min="6916" max="6916" width="4.140625" style="1" customWidth="1"/>
    <col min="6917" max="6917" width="5.28515625" style="1" customWidth="1"/>
    <col min="6918" max="6918" width="5.7109375" style="1" customWidth="1"/>
    <col min="6919" max="6919" width="21.7109375" style="1" customWidth="1"/>
    <col min="6920" max="6920" width="16" style="1" customWidth="1"/>
    <col min="6921" max="6921" width="13.28515625" style="1" bestFit="1" customWidth="1"/>
    <col min="6922" max="6922" width="12.5703125" style="1" bestFit="1" customWidth="1"/>
    <col min="6923" max="6923" width="17.85546875" style="1" customWidth="1"/>
    <col min="6924" max="6924" width="15.42578125" style="1" customWidth="1"/>
    <col min="6925" max="6925" width="14.7109375" style="1" customWidth="1"/>
    <col min="6926" max="6926" width="15.7109375" style="1" customWidth="1"/>
    <col min="6927" max="6929" width="9.140625" style="1" customWidth="1"/>
    <col min="6930" max="6932" width="11.42578125" style="1" customWidth="1"/>
    <col min="6933" max="7169" width="9.140625" style="1" customWidth="1"/>
    <col min="7170" max="7170" width="3.7109375" style="1" customWidth="1"/>
    <col min="7171" max="7171" width="3" style="1" customWidth="1"/>
    <col min="7172" max="7172" width="4.140625" style="1" customWidth="1"/>
    <col min="7173" max="7173" width="5.28515625" style="1" customWidth="1"/>
    <col min="7174" max="7174" width="5.7109375" style="1" customWidth="1"/>
    <col min="7175" max="7175" width="21.7109375" style="1" customWidth="1"/>
    <col min="7176" max="7176" width="16" style="1" customWidth="1"/>
    <col min="7177" max="7177" width="13.28515625" style="1" bestFit="1" customWidth="1"/>
    <col min="7178" max="7178" width="12.5703125" style="1" bestFit="1" customWidth="1"/>
    <col min="7179" max="7179" width="17.85546875" style="1" customWidth="1"/>
    <col min="7180" max="7180" width="15.42578125" style="1" customWidth="1"/>
    <col min="7181" max="7181" width="14.7109375" style="1" customWidth="1"/>
    <col min="7182" max="7182" width="15.7109375" style="1" customWidth="1"/>
    <col min="7183" max="7185" width="9.140625" style="1" customWidth="1"/>
    <col min="7186" max="7188" width="11.42578125" style="1" customWidth="1"/>
    <col min="7189" max="7425" width="9.140625" style="1" customWidth="1"/>
    <col min="7426" max="7426" width="3.7109375" style="1" customWidth="1"/>
    <col min="7427" max="7427" width="3" style="1" customWidth="1"/>
    <col min="7428" max="7428" width="4.140625" style="1" customWidth="1"/>
    <col min="7429" max="7429" width="5.28515625" style="1" customWidth="1"/>
    <col min="7430" max="7430" width="5.7109375" style="1" customWidth="1"/>
    <col min="7431" max="7431" width="21.7109375" style="1" customWidth="1"/>
    <col min="7432" max="7432" width="16" style="1" customWidth="1"/>
    <col min="7433" max="7433" width="13.28515625" style="1" bestFit="1" customWidth="1"/>
    <col min="7434" max="7434" width="12.5703125" style="1" bestFit="1" customWidth="1"/>
    <col min="7435" max="7435" width="17.85546875" style="1" customWidth="1"/>
    <col min="7436" max="7436" width="15.42578125" style="1" customWidth="1"/>
    <col min="7437" max="7437" width="14.7109375" style="1" customWidth="1"/>
    <col min="7438" max="7438" width="15.7109375" style="1" customWidth="1"/>
    <col min="7439" max="7441" width="9.140625" style="1" customWidth="1"/>
    <col min="7442" max="7444" width="11.42578125" style="1" customWidth="1"/>
    <col min="7445" max="7681" width="9.140625" style="1" customWidth="1"/>
    <col min="7682" max="7682" width="3.7109375" style="1" customWidth="1"/>
    <col min="7683" max="7683" width="3" style="1" customWidth="1"/>
    <col min="7684" max="7684" width="4.140625" style="1" customWidth="1"/>
    <col min="7685" max="7685" width="5.28515625" style="1" customWidth="1"/>
    <col min="7686" max="7686" width="5.7109375" style="1" customWidth="1"/>
    <col min="7687" max="7687" width="21.7109375" style="1" customWidth="1"/>
    <col min="7688" max="7688" width="16" style="1" customWidth="1"/>
    <col min="7689" max="7689" width="13.28515625" style="1" bestFit="1" customWidth="1"/>
    <col min="7690" max="7690" width="12.5703125" style="1" bestFit="1" customWidth="1"/>
    <col min="7691" max="7691" width="17.85546875" style="1" customWidth="1"/>
    <col min="7692" max="7692" width="15.42578125" style="1" customWidth="1"/>
    <col min="7693" max="7693" width="14.7109375" style="1" customWidth="1"/>
    <col min="7694" max="7694" width="15.7109375" style="1" customWidth="1"/>
    <col min="7695" max="7697" width="9.140625" style="1" customWidth="1"/>
    <col min="7698" max="7700" width="11.42578125" style="1" customWidth="1"/>
    <col min="7701" max="7937" width="9.140625" style="1" customWidth="1"/>
    <col min="7938" max="7938" width="3.7109375" style="1" customWidth="1"/>
    <col min="7939" max="7939" width="3" style="1" customWidth="1"/>
    <col min="7940" max="7940" width="4.140625" style="1" customWidth="1"/>
    <col min="7941" max="7941" width="5.28515625" style="1" customWidth="1"/>
    <col min="7942" max="7942" width="5.7109375" style="1" customWidth="1"/>
    <col min="7943" max="7943" width="21.7109375" style="1" customWidth="1"/>
    <col min="7944" max="7944" width="16" style="1" customWidth="1"/>
    <col min="7945" max="7945" width="13.28515625" style="1" bestFit="1" customWidth="1"/>
    <col min="7946" max="7946" width="12.5703125" style="1" bestFit="1" customWidth="1"/>
    <col min="7947" max="7947" width="17.85546875" style="1" customWidth="1"/>
    <col min="7948" max="7948" width="15.42578125" style="1" customWidth="1"/>
    <col min="7949" max="7949" width="14.7109375" style="1" customWidth="1"/>
    <col min="7950" max="7950" width="15.7109375" style="1" customWidth="1"/>
    <col min="7951" max="7953" width="9.140625" style="1" customWidth="1"/>
    <col min="7954" max="7956" width="11.42578125" style="1" customWidth="1"/>
    <col min="7957" max="8193" width="9.140625" style="1" customWidth="1"/>
    <col min="8194" max="8194" width="3.7109375" style="1" customWidth="1"/>
    <col min="8195" max="8195" width="3" style="1" customWidth="1"/>
    <col min="8196" max="8196" width="4.140625" style="1" customWidth="1"/>
    <col min="8197" max="8197" width="5.28515625" style="1" customWidth="1"/>
    <col min="8198" max="8198" width="5.7109375" style="1" customWidth="1"/>
    <col min="8199" max="8199" width="21.7109375" style="1" customWidth="1"/>
    <col min="8200" max="8200" width="16" style="1" customWidth="1"/>
    <col min="8201" max="8201" width="13.28515625" style="1" bestFit="1" customWidth="1"/>
    <col min="8202" max="8202" width="12.5703125" style="1" bestFit="1" customWidth="1"/>
    <col min="8203" max="8203" width="17.85546875" style="1" customWidth="1"/>
    <col min="8204" max="8204" width="15.42578125" style="1" customWidth="1"/>
    <col min="8205" max="8205" width="14.7109375" style="1" customWidth="1"/>
    <col min="8206" max="8206" width="15.7109375" style="1" customWidth="1"/>
    <col min="8207" max="8209" width="9.140625" style="1" customWidth="1"/>
    <col min="8210" max="8212" width="11.42578125" style="1" customWidth="1"/>
    <col min="8213" max="8449" width="9.140625" style="1" customWidth="1"/>
    <col min="8450" max="8450" width="3.7109375" style="1" customWidth="1"/>
    <col min="8451" max="8451" width="3" style="1" customWidth="1"/>
    <col min="8452" max="8452" width="4.140625" style="1" customWidth="1"/>
    <col min="8453" max="8453" width="5.28515625" style="1" customWidth="1"/>
    <col min="8454" max="8454" width="5.7109375" style="1" customWidth="1"/>
    <col min="8455" max="8455" width="21.7109375" style="1" customWidth="1"/>
    <col min="8456" max="8456" width="16" style="1" customWidth="1"/>
    <col min="8457" max="8457" width="13.28515625" style="1" bestFit="1" customWidth="1"/>
    <col min="8458" max="8458" width="12.5703125" style="1" bestFit="1" customWidth="1"/>
    <col min="8459" max="8459" width="17.85546875" style="1" customWidth="1"/>
    <col min="8460" max="8460" width="15.42578125" style="1" customWidth="1"/>
    <col min="8461" max="8461" width="14.7109375" style="1" customWidth="1"/>
    <col min="8462" max="8462" width="15.7109375" style="1" customWidth="1"/>
    <col min="8463" max="8465" width="9.140625" style="1" customWidth="1"/>
    <col min="8466" max="8468" width="11.42578125" style="1" customWidth="1"/>
    <col min="8469" max="8705" width="9.140625" style="1" customWidth="1"/>
    <col min="8706" max="8706" width="3.7109375" style="1" customWidth="1"/>
    <col min="8707" max="8707" width="3" style="1" customWidth="1"/>
    <col min="8708" max="8708" width="4.140625" style="1" customWidth="1"/>
    <col min="8709" max="8709" width="5.28515625" style="1" customWidth="1"/>
    <col min="8710" max="8710" width="5.7109375" style="1" customWidth="1"/>
    <col min="8711" max="8711" width="21.7109375" style="1" customWidth="1"/>
    <col min="8712" max="8712" width="16" style="1" customWidth="1"/>
    <col min="8713" max="8713" width="13.28515625" style="1" bestFit="1" customWidth="1"/>
    <col min="8714" max="8714" width="12.5703125" style="1" bestFit="1" customWidth="1"/>
    <col min="8715" max="8715" width="17.85546875" style="1" customWidth="1"/>
    <col min="8716" max="8716" width="15.42578125" style="1" customWidth="1"/>
    <col min="8717" max="8717" width="14.7109375" style="1" customWidth="1"/>
    <col min="8718" max="8718" width="15.7109375" style="1" customWidth="1"/>
    <col min="8719" max="8721" width="9.140625" style="1" customWidth="1"/>
    <col min="8722" max="8724" width="11.42578125" style="1" customWidth="1"/>
    <col min="8725" max="8961" width="9.140625" style="1" customWidth="1"/>
    <col min="8962" max="8962" width="3.7109375" style="1" customWidth="1"/>
    <col min="8963" max="8963" width="3" style="1" customWidth="1"/>
    <col min="8964" max="8964" width="4.140625" style="1" customWidth="1"/>
    <col min="8965" max="8965" width="5.28515625" style="1" customWidth="1"/>
    <col min="8966" max="8966" width="5.7109375" style="1" customWidth="1"/>
    <col min="8967" max="8967" width="21.7109375" style="1" customWidth="1"/>
    <col min="8968" max="8968" width="16" style="1" customWidth="1"/>
    <col min="8969" max="8969" width="13.28515625" style="1" bestFit="1" customWidth="1"/>
    <col min="8970" max="8970" width="12.5703125" style="1" bestFit="1" customWidth="1"/>
    <col min="8971" max="8971" width="17.85546875" style="1" customWidth="1"/>
    <col min="8972" max="8972" width="15.42578125" style="1" customWidth="1"/>
    <col min="8973" max="8973" width="14.7109375" style="1" customWidth="1"/>
    <col min="8974" max="8974" width="15.7109375" style="1" customWidth="1"/>
    <col min="8975" max="8977" width="9.140625" style="1" customWidth="1"/>
    <col min="8978" max="8980" width="11.42578125" style="1" customWidth="1"/>
    <col min="8981" max="9217" width="9.140625" style="1" customWidth="1"/>
    <col min="9218" max="9218" width="3.7109375" style="1" customWidth="1"/>
    <col min="9219" max="9219" width="3" style="1" customWidth="1"/>
    <col min="9220" max="9220" width="4.140625" style="1" customWidth="1"/>
    <col min="9221" max="9221" width="5.28515625" style="1" customWidth="1"/>
    <col min="9222" max="9222" width="5.7109375" style="1" customWidth="1"/>
    <col min="9223" max="9223" width="21.7109375" style="1" customWidth="1"/>
    <col min="9224" max="9224" width="16" style="1" customWidth="1"/>
    <col min="9225" max="9225" width="13.28515625" style="1" bestFit="1" customWidth="1"/>
    <col min="9226" max="9226" width="12.5703125" style="1" bestFit="1" customWidth="1"/>
    <col min="9227" max="9227" width="17.85546875" style="1" customWidth="1"/>
    <col min="9228" max="9228" width="15.42578125" style="1" customWidth="1"/>
    <col min="9229" max="9229" width="14.7109375" style="1" customWidth="1"/>
    <col min="9230" max="9230" width="15.7109375" style="1" customWidth="1"/>
    <col min="9231" max="9233" width="9.140625" style="1" customWidth="1"/>
    <col min="9234" max="9236" width="11.42578125" style="1" customWidth="1"/>
    <col min="9237" max="9473" width="9.140625" style="1" customWidth="1"/>
    <col min="9474" max="9474" width="3.7109375" style="1" customWidth="1"/>
    <col min="9475" max="9475" width="3" style="1" customWidth="1"/>
    <col min="9476" max="9476" width="4.140625" style="1" customWidth="1"/>
    <col min="9477" max="9477" width="5.28515625" style="1" customWidth="1"/>
    <col min="9478" max="9478" width="5.7109375" style="1" customWidth="1"/>
    <col min="9479" max="9479" width="21.7109375" style="1" customWidth="1"/>
    <col min="9480" max="9480" width="16" style="1" customWidth="1"/>
    <col min="9481" max="9481" width="13.28515625" style="1" bestFit="1" customWidth="1"/>
    <col min="9482" max="9482" width="12.5703125" style="1" bestFit="1" customWidth="1"/>
    <col min="9483" max="9483" width="17.85546875" style="1" customWidth="1"/>
    <col min="9484" max="9484" width="15.42578125" style="1" customWidth="1"/>
    <col min="9485" max="9485" width="14.7109375" style="1" customWidth="1"/>
    <col min="9486" max="9486" width="15.7109375" style="1" customWidth="1"/>
    <col min="9487" max="9489" width="9.140625" style="1" customWidth="1"/>
    <col min="9490" max="9492" width="11.42578125" style="1" customWidth="1"/>
    <col min="9493" max="9729" width="9.140625" style="1" customWidth="1"/>
    <col min="9730" max="9730" width="3.7109375" style="1" customWidth="1"/>
    <col min="9731" max="9731" width="3" style="1" customWidth="1"/>
    <col min="9732" max="9732" width="4.140625" style="1" customWidth="1"/>
    <col min="9733" max="9733" width="5.28515625" style="1" customWidth="1"/>
    <col min="9734" max="9734" width="5.7109375" style="1" customWidth="1"/>
    <col min="9735" max="9735" width="21.7109375" style="1" customWidth="1"/>
    <col min="9736" max="9736" width="16" style="1" customWidth="1"/>
    <col min="9737" max="9737" width="13.28515625" style="1" bestFit="1" customWidth="1"/>
    <col min="9738" max="9738" width="12.5703125" style="1" bestFit="1" customWidth="1"/>
    <col min="9739" max="9739" width="17.85546875" style="1" customWidth="1"/>
    <col min="9740" max="9740" width="15.42578125" style="1" customWidth="1"/>
    <col min="9741" max="9741" width="14.7109375" style="1" customWidth="1"/>
    <col min="9742" max="9742" width="15.7109375" style="1" customWidth="1"/>
    <col min="9743" max="9745" width="9.140625" style="1" customWidth="1"/>
    <col min="9746" max="9748" width="11.42578125" style="1" customWidth="1"/>
    <col min="9749" max="9985" width="9.140625" style="1" customWidth="1"/>
    <col min="9986" max="9986" width="3.7109375" style="1" customWidth="1"/>
    <col min="9987" max="9987" width="3" style="1" customWidth="1"/>
    <col min="9988" max="9988" width="4.140625" style="1" customWidth="1"/>
    <col min="9989" max="9989" width="5.28515625" style="1" customWidth="1"/>
    <col min="9990" max="9990" width="5.7109375" style="1" customWidth="1"/>
    <col min="9991" max="9991" width="21.7109375" style="1" customWidth="1"/>
    <col min="9992" max="9992" width="16" style="1" customWidth="1"/>
    <col min="9993" max="9993" width="13.28515625" style="1" bestFit="1" customWidth="1"/>
    <col min="9994" max="9994" width="12.5703125" style="1" bestFit="1" customWidth="1"/>
    <col min="9995" max="9995" width="17.85546875" style="1" customWidth="1"/>
    <col min="9996" max="9996" width="15.42578125" style="1" customWidth="1"/>
    <col min="9997" max="9997" width="14.7109375" style="1" customWidth="1"/>
    <col min="9998" max="9998" width="15.7109375" style="1" customWidth="1"/>
    <col min="9999" max="10001" width="9.140625" style="1" customWidth="1"/>
    <col min="10002" max="10004" width="11.42578125" style="1" customWidth="1"/>
    <col min="10005" max="10241" width="9.140625" style="1" customWidth="1"/>
    <col min="10242" max="10242" width="3.7109375" style="1" customWidth="1"/>
    <col min="10243" max="10243" width="3" style="1" customWidth="1"/>
    <col min="10244" max="10244" width="4.140625" style="1" customWidth="1"/>
    <col min="10245" max="10245" width="5.28515625" style="1" customWidth="1"/>
    <col min="10246" max="10246" width="5.7109375" style="1" customWidth="1"/>
    <col min="10247" max="10247" width="21.7109375" style="1" customWidth="1"/>
    <col min="10248" max="10248" width="16" style="1" customWidth="1"/>
    <col min="10249" max="10249" width="13.28515625" style="1" bestFit="1" customWidth="1"/>
    <col min="10250" max="10250" width="12.5703125" style="1" bestFit="1" customWidth="1"/>
    <col min="10251" max="10251" width="17.85546875" style="1" customWidth="1"/>
    <col min="10252" max="10252" width="15.42578125" style="1" customWidth="1"/>
    <col min="10253" max="10253" width="14.7109375" style="1" customWidth="1"/>
    <col min="10254" max="10254" width="15.7109375" style="1" customWidth="1"/>
    <col min="10255" max="10257" width="9.140625" style="1" customWidth="1"/>
    <col min="10258" max="10260" width="11.42578125" style="1" customWidth="1"/>
    <col min="10261" max="10497" width="9.140625" style="1" customWidth="1"/>
    <col min="10498" max="10498" width="3.7109375" style="1" customWidth="1"/>
    <col min="10499" max="10499" width="3" style="1" customWidth="1"/>
    <col min="10500" max="10500" width="4.140625" style="1" customWidth="1"/>
    <col min="10501" max="10501" width="5.28515625" style="1" customWidth="1"/>
    <col min="10502" max="10502" width="5.7109375" style="1" customWidth="1"/>
    <col min="10503" max="10503" width="21.7109375" style="1" customWidth="1"/>
    <col min="10504" max="10504" width="16" style="1" customWidth="1"/>
    <col min="10505" max="10505" width="13.28515625" style="1" bestFit="1" customWidth="1"/>
    <col min="10506" max="10506" width="12.5703125" style="1" bestFit="1" customWidth="1"/>
    <col min="10507" max="10507" width="17.85546875" style="1" customWidth="1"/>
    <col min="10508" max="10508" width="15.42578125" style="1" customWidth="1"/>
    <col min="10509" max="10509" width="14.7109375" style="1" customWidth="1"/>
    <col min="10510" max="10510" width="15.7109375" style="1" customWidth="1"/>
    <col min="10511" max="10513" width="9.140625" style="1" customWidth="1"/>
    <col min="10514" max="10516" width="11.42578125" style="1" customWidth="1"/>
    <col min="10517" max="10753" width="9.140625" style="1" customWidth="1"/>
    <col min="10754" max="10754" width="3.7109375" style="1" customWidth="1"/>
    <col min="10755" max="10755" width="3" style="1" customWidth="1"/>
    <col min="10756" max="10756" width="4.140625" style="1" customWidth="1"/>
    <col min="10757" max="10757" width="5.28515625" style="1" customWidth="1"/>
    <col min="10758" max="10758" width="5.7109375" style="1" customWidth="1"/>
    <col min="10759" max="10759" width="21.7109375" style="1" customWidth="1"/>
    <col min="10760" max="10760" width="16" style="1" customWidth="1"/>
    <col min="10761" max="10761" width="13.28515625" style="1" bestFit="1" customWidth="1"/>
    <col min="10762" max="10762" width="12.5703125" style="1" bestFit="1" customWidth="1"/>
    <col min="10763" max="10763" width="17.85546875" style="1" customWidth="1"/>
    <col min="10764" max="10764" width="15.42578125" style="1" customWidth="1"/>
    <col min="10765" max="10765" width="14.7109375" style="1" customWidth="1"/>
    <col min="10766" max="10766" width="15.7109375" style="1" customWidth="1"/>
    <col min="10767" max="10769" width="9.140625" style="1" customWidth="1"/>
    <col min="10770" max="10772" width="11.42578125" style="1" customWidth="1"/>
    <col min="10773" max="11009" width="9.140625" style="1" customWidth="1"/>
    <col min="11010" max="11010" width="3.7109375" style="1" customWidth="1"/>
    <col min="11011" max="11011" width="3" style="1" customWidth="1"/>
    <col min="11012" max="11012" width="4.140625" style="1" customWidth="1"/>
    <col min="11013" max="11013" width="5.28515625" style="1" customWidth="1"/>
    <col min="11014" max="11014" width="5.7109375" style="1" customWidth="1"/>
    <col min="11015" max="11015" width="21.7109375" style="1" customWidth="1"/>
    <col min="11016" max="11016" width="16" style="1" customWidth="1"/>
    <col min="11017" max="11017" width="13.28515625" style="1" bestFit="1" customWidth="1"/>
    <col min="11018" max="11018" width="12.5703125" style="1" bestFit="1" customWidth="1"/>
    <col min="11019" max="11019" width="17.85546875" style="1" customWidth="1"/>
    <col min="11020" max="11020" width="15.42578125" style="1" customWidth="1"/>
    <col min="11021" max="11021" width="14.7109375" style="1" customWidth="1"/>
    <col min="11022" max="11022" width="15.7109375" style="1" customWidth="1"/>
    <col min="11023" max="11025" width="9.140625" style="1" customWidth="1"/>
    <col min="11026" max="11028" width="11.42578125" style="1" customWidth="1"/>
    <col min="11029" max="11265" width="9.140625" style="1" customWidth="1"/>
    <col min="11266" max="11266" width="3.7109375" style="1" customWidth="1"/>
    <col min="11267" max="11267" width="3" style="1" customWidth="1"/>
    <col min="11268" max="11268" width="4.140625" style="1" customWidth="1"/>
    <col min="11269" max="11269" width="5.28515625" style="1" customWidth="1"/>
    <col min="11270" max="11270" width="5.7109375" style="1" customWidth="1"/>
    <col min="11271" max="11271" width="21.7109375" style="1" customWidth="1"/>
    <col min="11272" max="11272" width="16" style="1" customWidth="1"/>
    <col min="11273" max="11273" width="13.28515625" style="1" bestFit="1" customWidth="1"/>
    <col min="11274" max="11274" width="12.5703125" style="1" bestFit="1" customWidth="1"/>
    <col min="11275" max="11275" width="17.85546875" style="1" customWidth="1"/>
    <col min="11276" max="11276" width="15.42578125" style="1" customWidth="1"/>
    <col min="11277" max="11277" width="14.7109375" style="1" customWidth="1"/>
    <col min="11278" max="11278" width="15.7109375" style="1" customWidth="1"/>
    <col min="11279" max="11281" width="9.140625" style="1" customWidth="1"/>
    <col min="11282" max="11284" width="11.42578125" style="1" customWidth="1"/>
    <col min="11285" max="11521" width="9.140625" style="1" customWidth="1"/>
    <col min="11522" max="11522" width="3.7109375" style="1" customWidth="1"/>
    <col min="11523" max="11523" width="3" style="1" customWidth="1"/>
    <col min="11524" max="11524" width="4.140625" style="1" customWidth="1"/>
    <col min="11525" max="11525" width="5.28515625" style="1" customWidth="1"/>
    <col min="11526" max="11526" width="5.7109375" style="1" customWidth="1"/>
    <col min="11527" max="11527" width="21.7109375" style="1" customWidth="1"/>
    <col min="11528" max="11528" width="16" style="1" customWidth="1"/>
    <col min="11529" max="11529" width="13.28515625" style="1" bestFit="1" customWidth="1"/>
    <col min="11530" max="11530" width="12.5703125" style="1" bestFit="1" customWidth="1"/>
    <col min="11531" max="11531" width="17.85546875" style="1" customWidth="1"/>
    <col min="11532" max="11532" width="15.42578125" style="1" customWidth="1"/>
    <col min="11533" max="11533" width="14.7109375" style="1" customWidth="1"/>
    <col min="11534" max="11534" width="15.7109375" style="1" customWidth="1"/>
    <col min="11535" max="11537" width="9.140625" style="1" customWidth="1"/>
    <col min="11538" max="11540" width="11.42578125" style="1" customWidth="1"/>
    <col min="11541" max="11777" width="9.140625" style="1" customWidth="1"/>
    <col min="11778" max="11778" width="3.7109375" style="1" customWidth="1"/>
    <col min="11779" max="11779" width="3" style="1" customWidth="1"/>
    <col min="11780" max="11780" width="4.140625" style="1" customWidth="1"/>
    <col min="11781" max="11781" width="5.28515625" style="1" customWidth="1"/>
    <col min="11782" max="11782" width="5.7109375" style="1" customWidth="1"/>
    <col min="11783" max="11783" width="21.7109375" style="1" customWidth="1"/>
    <col min="11784" max="11784" width="16" style="1" customWidth="1"/>
    <col min="11785" max="11785" width="13.28515625" style="1" bestFit="1" customWidth="1"/>
    <col min="11786" max="11786" width="12.5703125" style="1" bestFit="1" customWidth="1"/>
    <col min="11787" max="11787" width="17.85546875" style="1" customWidth="1"/>
    <col min="11788" max="11788" width="15.42578125" style="1" customWidth="1"/>
    <col min="11789" max="11789" width="14.7109375" style="1" customWidth="1"/>
    <col min="11790" max="11790" width="15.7109375" style="1" customWidth="1"/>
    <col min="11791" max="11793" width="9.140625" style="1" customWidth="1"/>
    <col min="11794" max="11796" width="11.42578125" style="1" customWidth="1"/>
    <col min="11797" max="12033" width="9.140625" style="1" customWidth="1"/>
    <col min="12034" max="12034" width="3.7109375" style="1" customWidth="1"/>
    <col min="12035" max="12035" width="3" style="1" customWidth="1"/>
    <col min="12036" max="12036" width="4.140625" style="1" customWidth="1"/>
    <col min="12037" max="12037" width="5.28515625" style="1" customWidth="1"/>
    <col min="12038" max="12038" width="5.7109375" style="1" customWidth="1"/>
    <col min="12039" max="12039" width="21.7109375" style="1" customWidth="1"/>
    <col min="12040" max="12040" width="16" style="1" customWidth="1"/>
    <col min="12041" max="12041" width="13.28515625" style="1" bestFit="1" customWidth="1"/>
    <col min="12042" max="12042" width="12.5703125" style="1" bestFit="1" customWidth="1"/>
    <col min="12043" max="12043" width="17.85546875" style="1" customWidth="1"/>
    <col min="12044" max="12044" width="15.42578125" style="1" customWidth="1"/>
    <col min="12045" max="12045" width="14.7109375" style="1" customWidth="1"/>
    <col min="12046" max="12046" width="15.7109375" style="1" customWidth="1"/>
    <col min="12047" max="12049" width="9.140625" style="1" customWidth="1"/>
    <col min="12050" max="12052" width="11.42578125" style="1" customWidth="1"/>
    <col min="12053" max="12289" width="9.140625" style="1" customWidth="1"/>
    <col min="12290" max="12290" width="3.7109375" style="1" customWidth="1"/>
    <col min="12291" max="12291" width="3" style="1" customWidth="1"/>
    <col min="12292" max="12292" width="4.140625" style="1" customWidth="1"/>
    <col min="12293" max="12293" width="5.28515625" style="1" customWidth="1"/>
    <col min="12294" max="12294" width="5.7109375" style="1" customWidth="1"/>
    <col min="12295" max="12295" width="21.7109375" style="1" customWidth="1"/>
    <col min="12296" max="12296" width="16" style="1" customWidth="1"/>
    <col min="12297" max="12297" width="13.28515625" style="1" bestFit="1" customWidth="1"/>
    <col min="12298" max="12298" width="12.5703125" style="1" bestFit="1" customWidth="1"/>
    <col min="12299" max="12299" width="17.85546875" style="1" customWidth="1"/>
    <col min="12300" max="12300" width="15.42578125" style="1" customWidth="1"/>
    <col min="12301" max="12301" width="14.7109375" style="1" customWidth="1"/>
    <col min="12302" max="12302" width="15.7109375" style="1" customWidth="1"/>
    <col min="12303" max="12305" width="9.140625" style="1" customWidth="1"/>
    <col min="12306" max="12308" width="11.42578125" style="1" customWidth="1"/>
    <col min="12309" max="12545" width="9.140625" style="1" customWidth="1"/>
    <col min="12546" max="12546" width="3.7109375" style="1" customWidth="1"/>
    <col min="12547" max="12547" width="3" style="1" customWidth="1"/>
    <col min="12548" max="12548" width="4.140625" style="1" customWidth="1"/>
    <col min="12549" max="12549" width="5.28515625" style="1" customWidth="1"/>
    <col min="12550" max="12550" width="5.7109375" style="1" customWidth="1"/>
    <col min="12551" max="12551" width="21.7109375" style="1" customWidth="1"/>
    <col min="12552" max="12552" width="16" style="1" customWidth="1"/>
    <col min="12553" max="12553" width="13.28515625" style="1" bestFit="1" customWidth="1"/>
    <col min="12554" max="12554" width="12.5703125" style="1" bestFit="1" customWidth="1"/>
    <col min="12555" max="12555" width="17.85546875" style="1" customWidth="1"/>
    <col min="12556" max="12556" width="15.42578125" style="1" customWidth="1"/>
    <col min="12557" max="12557" width="14.7109375" style="1" customWidth="1"/>
    <col min="12558" max="12558" width="15.7109375" style="1" customWidth="1"/>
    <col min="12559" max="12561" width="9.140625" style="1" customWidth="1"/>
    <col min="12562" max="12564" width="11.42578125" style="1" customWidth="1"/>
    <col min="12565" max="12801" width="9.140625" style="1" customWidth="1"/>
    <col min="12802" max="12802" width="3.7109375" style="1" customWidth="1"/>
    <col min="12803" max="12803" width="3" style="1" customWidth="1"/>
    <col min="12804" max="12804" width="4.140625" style="1" customWidth="1"/>
    <col min="12805" max="12805" width="5.28515625" style="1" customWidth="1"/>
    <col min="12806" max="12806" width="5.7109375" style="1" customWidth="1"/>
    <col min="12807" max="12807" width="21.7109375" style="1" customWidth="1"/>
    <col min="12808" max="12808" width="16" style="1" customWidth="1"/>
    <col min="12809" max="12809" width="13.28515625" style="1" bestFit="1" customWidth="1"/>
    <col min="12810" max="12810" width="12.5703125" style="1" bestFit="1" customWidth="1"/>
    <col min="12811" max="12811" width="17.85546875" style="1" customWidth="1"/>
    <col min="12812" max="12812" width="15.42578125" style="1" customWidth="1"/>
    <col min="12813" max="12813" width="14.7109375" style="1" customWidth="1"/>
    <col min="12814" max="12814" width="15.7109375" style="1" customWidth="1"/>
    <col min="12815" max="12817" width="9.140625" style="1" customWidth="1"/>
    <col min="12818" max="12820" width="11.42578125" style="1" customWidth="1"/>
    <col min="12821" max="13057" width="9.140625" style="1" customWidth="1"/>
    <col min="13058" max="13058" width="3.7109375" style="1" customWidth="1"/>
    <col min="13059" max="13059" width="3" style="1" customWidth="1"/>
    <col min="13060" max="13060" width="4.140625" style="1" customWidth="1"/>
    <col min="13061" max="13061" width="5.28515625" style="1" customWidth="1"/>
    <col min="13062" max="13062" width="5.7109375" style="1" customWidth="1"/>
    <col min="13063" max="13063" width="21.7109375" style="1" customWidth="1"/>
    <col min="13064" max="13064" width="16" style="1" customWidth="1"/>
    <col min="13065" max="13065" width="13.28515625" style="1" bestFit="1" customWidth="1"/>
    <col min="13066" max="13066" width="12.5703125" style="1" bestFit="1" customWidth="1"/>
    <col min="13067" max="13067" width="17.85546875" style="1" customWidth="1"/>
    <col min="13068" max="13068" width="15.42578125" style="1" customWidth="1"/>
    <col min="13069" max="13069" width="14.7109375" style="1" customWidth="1"/>
    <col min="13070" max="13070" width="15.7109375" style="1" customWidth="1"/>
    <col min="13071" max="13073" width="9.140625" style="1" customWidth="1"/>
    <col min="13074" max="13076" width="11.42578125" style="1" customWidth="1"/>
    <col min="13077" max="13313" width="9.140625" style="1" customWidth="1"/>
    <col min="13314" max="13314" width="3.7109375" style="1" customWidth="1"/>
    <col min="13315" max="13315" width="3" style="1" customWidth="1"/>
    <col min="13316" max="13316" width="4.140625" style="1" customWidth="1"/>
    <col min="13317" max="13317" width="5.28515625" style="1" customWidth="1"/>
    <col min="13318" max="13318" width="5.7109375" style="1" customWidth="1"/>
    <col min="13319" max="13319" width="21.7109375" style="1" customWidth="1"/>
    <col min="13320" max="13320" width="16" style="1" customWidth="1"/>
    <col min="13321" max="13321" width="13.28515625" style="1" bestFit="1" customWidth="1"/>
    <col min="13322" max="13322" width="12.5703125" style="1" bestFit="1" customWidth="1"/>
    <col min="13323" max="13323" width="17.85546875" style="1" customWidth="1"/>
    <col min="13324" max="13324" width="15.42578125" style="1" customWidth="1"/>
    <col min="13325" max="13325" width="14.7109375" style="1" customWidth="1"/>
    <col min="13326" max="13326" width="15.7109375" style="1" customWidth="1"/>
    <col min="13327" max="13329" width="9.140625" style="1" customWidth="1"/>
    <col min="13330" max="13332" width="11.42578125" style="1" customWidth="1"/>
    <col min="13333" max="13569" width="9.140625" style="1" customWidth="1"/>
    <col min="13570" max="13570" width="3.7109375" style="1" customWidth="1"/>
    <col min="13571" max="13571" width="3" style="1" customWidth="1"/>
    <col min="13572" max="13572" width="4.140625" style="1" customWidth="1"/>
    <col min="13573" max="13573" width="5.28515625" style="1" customWidth="1"/>
    <col min="13574" max="13574" width="5.7109375" style="1" customWidth="1"/>
    <col min="13575" max="13575" width="21.7109375" style="1" customWidth="1"/>
    <col min="13576" max="13576" width="16" style="1" customWidth="1"/>
    <col min="13577" max="13577" width="13.28515625" style="1" bestFit="1" customWidth="1"/>
    <col min="13578" max="13578" width="12.5703125" style="1" bestFit="1" customWidth="1"/>
    <col min="13579" max="13579" width="17.85546875" style="1" customWidth="1"/>
    <col min="13580" max="13580" width="15.42578125" style="1" customWidth="1"/>
    <col min="13581" max="13581" width="14.7109375" style="1" customWidth="1"/>
    <col min="13582" max="13582" width="15.7109375" style="1" customWidth="1"/>
    <col min="13583" max="13585" width="9.140625" style="1" customWidth="1"/>
    <col min="13586" max="13588" width="11.42578125" style="1" customWidth="1"/>
    <col min="13589" max="13825" width="9.140625" style="1" customWidth="1"/>
    <col min="13826" max="13826" width="3.7109375" style="1" customWidth="1"/>
    <col min="13827" max="13827" width="3" style="1" customWidth="1"/>
    <col min="13828" max="13828" width="4.140625" style="1" customWidth="1"/>
    <col min="13829" max="13829" width="5.28515625" style="1" customWidth="1"/>
    <col min="13830" max="13830" width="5.7109375" style="1" customWidth="1"/>
    <col min="13831" max="13831" width="21.7109375" style="1" customWidth="1"/>
    <col min="13832" max="13832" width="16" style="1" customWidth="1"/>
    <col min="13833" max="13833" width="13.28515625" style="1" bestFit="1" customWidth="1"/>
    <col min="13834" max="13834" width="12.5703125" style="1" bestFit="1" customWidth="1"/>
    <col min="13835" max="13835" width="17.85546875" style="1" customWidth="1"/>
    <col min="13836" max="13836" width="15.42578125" style="1" customWidth="1"/>
    <col min="13837" max="13837" width="14.7109375" style="1" customWidth="1"/>
    <col min="13838" max="13838" width="15.7109375" style="1" customWidth="1"/>
    <col min="13839" max="13841" width="9.140625" style="1" customWidth="1"/>
    <col min="13842" max="13844" width="11.42578125" style="1" customWidth="1"/>
    <col min="13845" max="14081" width="9.140625" style="1" customWidth="1"/>
    <col min="14082" max="14082" width="3.7109375" style="1" customWidth="1"/>
    <col min="14083" max="14083" width="3" style="1" customWidth="1"/>
    <col min="14084" max="14084" width="4.140625" style="1" customWidth="1"/>
    <col min="14085" max="14085" width="5.28515625" style="1" customWidth="1"/>
    <col min="14086" max="14086" width="5.7109375" style="1" customWidth="1"/>
    <col min="14087" max="14087" width="21.7109375" style="1" customWidth="1"/>
    <col min="14088" max="14088" width="16" style="1" customWidth="1"/>
    <col min="14089" max="14089" width="13.28515625" style="1" bestFit="1" customWidth="1"/>
    <col min="14090" max="14090" width="12.5703125" style="1" bestFit="1" customWidth="1"/>
    <col min="14091" max="14091" width="17.85546875" style="1" customWidth="1"/>
    <col min="14092" max="14092" width="15.42578125" style="1" customWidth="1"/>
    <col min="14093" max="14093" width="14.7109375" style="1" customWidth="1"/>
    <col min="14094" max="14094" width="15.7109375" style="1" customWidth="1"/>
    <col min="14095" max="14097" width="9.140625" style="1" customWidth="1"/>
    <col min="14098" max="14100" width="11.42578125" style="1" customWidth="1"/>
    <col min="14101" max="14337" width="9.140625" style="1" customWidth="1"/>
    <col min="14338" max="14338" width="3.7109375" style="1" customWidth="1"/>
    <col min="14339" max="14339" width="3" style="1" customWidth="1"/>
    <col min="14340" max="14340" width="4.140625" style="1" customWidth="1"/>
    <col min="14341" max="14341" width="5.28515625" style="1" customWidth="1"/>
    <col min="14342" max="14342" width="5.7109375" style="1" customWidth="1"/>
    <col min="14343" max="14343" width="21.7109375" style="1" customWidth="1"/>
    <col min="14344" max="14344" width="16" style="1" customWidth="1"/>
    <col min="14345" max="14345" width="13.28515625" style="1" bestFit="1" customWidth="1"/>
    <col min="14346" max="14346" width="12.5703125" style="1" bestFit="1" customWidth="1"/>
    <col min="14347" max="14347" width="17.85546875" style="1" customWidth="1"/>
    <col min="14348" max="14348" width="15.42578125" style="1" customWidth="1"/>
    <col min="14349" max="14349" width="14.7109375" style="1" customWidth="1"/>
    <col min="14350" max="14350" width="15.7109375" style="1" customWidth="1"/>
    <col min="14351" max="14353" width="9.140625" style="1" customWidth="1"/>
    <col min="14354" max="14356" width="11.42578125" style="1" customWidth="1"/>
    <col min="14357" max="14593" width="9.140625" style="1" customWidth="1"/>
    <col min="14594" max="14594" width="3.7109375" style="1" customWidth="1"/>
    <col min="14595" max="14595" width="3" style="1" customWidth="1"/>
    <col min="14596" max="14596" width="4.140625" style="1" customWidth="1"/>
    <col min="14597" max="14597" width="5.28515625" style="1" customWidth="1"/>
    <col min="14598" max="14598" width="5.7109375" style="1" customWidth="1"/>
    <col min="14599" max="14599" width="21.7109375" style="1" customWidth="1"/>
    <col min="14600" max="14600" width="16" style="1" customWidth="1"/>
    <col min="14601" max="14601" width="13.28515625" style="1" bestFit="1" customWidth="1"/>
    <col min="14602" max="14602" width="12.5703125" style="1" bestFit="1" customWidth="1"/>
    <col min="14603" max="14603" width="17.85546875" style="1" customWidth="1"/>
    <col min="14604" max="14604" width="15.42578125" style="1" customWidth="1"/>
    <col min="14605" max="14605" width="14.7109375" style="1" customWidth="1"/>
    <col min="14606" max="14606" width="15.7109375" style="1" customWidth="1"/>
    <col min="14607" max="14609" width="9.140625" style="1" customWidth="1"/>
    <col min="14610" max="14612" width="11.42578125" style="1" customWidth="1"/>
    <col min="14613" max="14849" width="9.140625" style="1" customWidth="1"/>
    <col min="14850" max="14850" width="3.7109375" style="1" customWidth="1"/>
    <col min="14851" max="14851" width="3" style="1" customWidth="1"/>
    <col min="14852" max="14852" width="4.140625" style="1" customWidth="1"/>
    <col min="14853" max="14853" width="5.28515625" style="1" customWidth="1"/>
    <col min="14854" max="14854" width="5.7109375" style="1" customWidth="1"/>
    <col min="14855" max="14855" width="21.7109375" style="1" customWidth="1"/>
    <col min="14856" max="14856" width="16" style="1" customWidth="1"/>
    <col min="14857" max="14857" width="13.28515625" style="1" bestFit="1" customWidth="1"/>
    <col min="14858" max="14858" width="12.5703125" style="1" bestFit="1" customWidth="1"/>
    <col min="14859" max="14859" width="17.85546875" style="1" customWidth="1"/>
    <col min="14860" max="14860" width="15.42578125" style="1" customWidth="1"/>
    <col min="14861" max="14861" width="14.7109375" style="1" customWidth="1"/>
    <col min="14862" max="14862" width="15.7109375" style="1" customWidth="1"/>
    <col min="14863" max="14865" width="9.140625" style="1" customWidth="1"/>
    <col min="14866" max="14868" width="11.42578125" style="1" customWidth="1"/>
    <col min="14869" max="15105" width="9.140625" style="1" customWidth="1"/>
    <col min="15106" max="15106" width="3.7109375" style="1" customWidth="1"/>
    <col min="15107" max="15107" width="3" style="1" customWidth="1"/>
    <col min="15108" max="15108" width="4.140625" style="1" customWidth="1"/>
    <col min="15109" max="15109" width="5.28515625" style="1" customWidth="1"/>
    <col min="15110" max="15110" width="5.7109375" style="1" customWidth="1"/>
    <col min="15111" max="15111" width="21.7109375" style="1" customWidth="1"/>
    <col min="15112" max="15112" width="16" style="1" customWidth="1"/>
    <col min="15113" max="15113" width="13.28515625" style="1" bestFit="1" customWidth="1"/>
    <col min="15114" max="15114" width="12.5703125" style="1" bestFit="1" customWidth="1"/>
    <col min="15115" max="15115" width="17.85546875" style="1" customWidth="1"/>
    <col min="15116" max="15116" width="15.42578125" style="1" customWidth="1"/>
    <col min="15117" max="15117" width="14.7109375" style="1" customWidth="1"/>
    <col min="15118" max="15118" width="15.7109375" style="1" customWidth="1"/>
    <col min="15119" max="15121" width="9.140625" style="1" customWidth="1"/>
    <col min="15122" max="15124" width="11.42578125" style="1" customWidth="1"/>
    <col min="15125" max="15361" width="9.140625" style="1" customWidth="1"/>
    <col min="15362" max="15362" width="3.7109375" style="1" customWidth="1"/>
    <col min="15363" max="15363" width="3" style="1" customWidth="1"/>
    <col min="15364" max="15364" width="4.140625" style="1" customWidth="1"/>
    <col min="15365" max="15365" width="5.28515625" style="1" customWidth="1"/>
    <col min="15366" max="15366" width="5.7109375" style="1" customWidth="1"/>
    <col min="15367" max="15367" width="21.7109375" style="1" customWidth="1"/>
    <col min="15368" max="15368" width="16" style="1" customWidth="1"/>
    <col min="15369" max="15369" width="13.28515625" style="1" bestFit="1" customWidth="1"/>
    <col min="15370" max="15370" width="12.5703125" style="1" bestFit="1" customWidth="1"/>
    <col min="15371" max="15371" width="17.85546875" style="1" customWidth="1"/>
    <col min="15372" max="15372" width="15.42578125" style="1" customWidth="1"/>
    <col min="15373" max="15373" width="14.7109375" style="1" customWidth="1"/>
    <col min="15374" max="15374" width="15.7109375" style="1" customWidth="1"/>
    <col min="15375" max="15377" width="9.140625" style="1" customWidth="1"/>
    <col min="15378" max="15380" width="11.42578125" style="1" customWidth="1"/>
    <col min="15381" max="15617" width="9.140625" style="1" customWidth="1"/>
    <col min="15618" max="15618" width="3.7109375" style="1" customWidth="1"/>
    <col min="15619" max="15619" width="3" style="1" customWidth="1"/>
    <col min="15620" max="15620" width="4.140625" style="1" customWidth="1"/>
    <col min="15621" max="15621" width="5.28515625" style="1" customWidth="1"/>
    <col min="15622" max="15622" width="5.7109375" style="1" customWidth="1"/>
    <col min="15623" max="15623" width="21.7109375" style="1" customWidth="1"/>
    <col min="15624" max="15624" width="16" style="1" customWidth="1"/>
    <col min="15625" max="15625" width="13.28515625" style="1" bestFit="1" customWidth="1"/>
    <col min="15626" max="15626" width="12.5703125" style="1" bestFit="1" customWidth="1"/>
    <col min="15627" max="15627" width="17.85546875" style="1" customWidth="1"/>
    <col min="15628" max="15628" width="15.42578125" style="1" customWidth="1"/>
    <col min="15629" max="15629" width="14.7109375" style="1" customWidth="1"/>
    <col min="15630" max="15630" width="15.7109375" style="1" customWidth="1"/>
    <col min="15631" max="15633" width="9.140625" style="1" customWidth="1"/>
    <col min="15634" max="15636" width="11.42578125" style="1" customWidth="1"/>
    <col min="15637" max="15873" width="9.140625" style="1" customWidth="1"/>
    <col min="15874" max="15874" width="3.7109375" style="1" customWidth="1"/>
    <col min="15875" max="15875" width="3" style="1" customWidth="1"/>
    <col min="15876" max="15876" width="4.140625" style="1" customWidth="1"/>
    <col min="15877" max="15877" width="5.28515625" style="1" customWidth="1"/>
    <col min="15878" max="15878" width="5.7109375" style="1" customWidth="1"/>
    <col min="15879" max="15879" width="21.7109375" style="1" customWidth="1"/>
    <col min="15880" max="15880" width="16" style="1" customWidth="1"/>
    <col min="15881" max="15881" width="13.28515625" style="1" bestFit="1" customWidth="1"/>
    <col min="15882" max="15882" width="12.5703125" style="1" bestFit="1" customWidth="1"/>
    <col min="15883" max="15883" width="17.85546875" style="1" customWidth="1"/>
    <col min="15884" max="15884" width="15.42578125" style="1" customWidth="1"/>
    <col min="15885" max="15885" width="14.7109375" style="1" customWidth="1"/>
    <col min="15886" max="15886" width="15.7109375" style="1" customWidth="1"/>
    <col min="15887" max="15889" width="9.140625" style="1" customWidth="1"/>
    <col min="15890" max="15892" width="11.42578125" style="1" customWidth="1"/>
    <col min="15893" max="16129" width="9.140625" style="1" customWidth="1"/>
    <col min="16130" max="16130" width="3.7109375" style="1" customWidth="1"/>
    <col min="16131" max="16131" width="3" style="1" customWidth="1"/>
    <col min="16132" max="16132" width="4.140625" style="1" customWidth="1"/>
    <col min="16133" max="16133" width="5.28515625" style="1" customWidth="1"/>
    <col min="16134" max="16134" width="5.7109375" style="1" customWidth="1"/>
    <col min="16135" max="16135" width="21.7109375" style="1" customWidth="1"/>
    <col min="16136" max="16136" width="16" style="1" customWidth="1"/>
    <col min="16137" max="16137" width="13.28515625" style="1" bestFit="1" customWidth="1"/>
    <col min="16138" max="16138" width="12.5703125" style="1" bestFit="1" customWidth="1"/>
    <col min="16139" max="16139" width="17.85546875" style="1" customWidth="1"/>
    <col min="16140" max="16140" width="15.42578125" style="1" customWidth="1"/>
    <col min="16141" max="16141" width="14.7109375" style="1" customWidth="1"/>
    <col min="16142" max="16142" width="15.7109375" style="1" customWidth="1"/>
    <col min="16143" max="16145" width="9.140625" style="1" customWidth="1"/>
    <col min="16146" max="16148" width="11.42578125" style="1" customWidth="1"/>
    <col min="16149" max="16384" width="9.140625" style="1" customWidth="1"/>
  </cols>
  <sheetData>
    <row r="1" spans="2:22" ht="41.25" customHeight="1" thickBot="1" x14ac:dyDescent="0.3">
      <c r="E1" s="272" t="s">
        <v>14</v>
      </c>
      <c r="F1" s="273"/>
      <c r="G1" s="273"/>
      <c r="H1" s="273"/>
      <c r="I1" s="273"/>
      <c r="J1" s="273"/>
      <c r="K1" s="273"/>
      <c r="L1" s="273"/>
      <c r="M1" s="273"/>
      <c r="N1" s="274"/>
      <c r="O1" s="11"/>
      <c r="P1" s="11"/>
    </row>
    <row r="3" spans="2:22" ht="25.5" customHeight="1" thickBot="1" x14ac:dyDescent="0.3">
      <c r="S3" s="84"/>
      <c r="U3" s="13"/>
      <c r="V3" s="13"/>
    </row>
    <row r="4" spans="2:22" x14ac:dyDescent="0.25">
      <c r="B4" s="14"/>
      <c r="C4" s="15"/>
      <c r="D4" s="15"/>
      <c r="E4" s="16"/>
      <c r="F4" s="17"/>
      <c r="G4" s="17"/>
      <c r="H4" s="17"/>
      <c r="I4" s="17"/>
      <c r="J4" s="17"/>
      <c r="K4" s="17"/>
      <c r="L4" s="17"/>
      <c r="M4" s="17"/>
      <c r="N4" s="17"/>
      <c r="O4" s="18"/>
      <c r="P4" s="3"/>
      <c r="U4" s="13"/>
      <c r="V4" s="13"/>
    </row>
    <row r="5" spans="2:22" ht="24" customHeight="1" x14ac:dyDescent="0.5">
      <c r="B5" s="6"/>
      <c r="C5" s="19"/>
      <c r="D5" s="19"/>
      <c r="E5" s="20"/>
      <c r="F5" s="21" t="s">
        <v>15</v>
      </c>
      <c r="G5" s="3"/>
      <c r="H5" s="3"/>
      <c r="I5" s="3"/>
      <c r="J5" s="3"/>
      <c r="K5" s="3"/>
      <c r="L5" s="3"/>
      <c r="M5" s="3"/>
      <c r="N5" s="3"/>
      <c r="O5" s="5"/>
      <c r="P5" s="3"/>
      <c r="R5" s="85" t="s">
        <v>34</v>
      </c>
      <c r="S5" s="13"/>
      <c r="T5" s="13"/>
      <c r="U5" s="13"/>
      <c r="V5" s="13"/>
    </row>
    <row r="6" spans="2:22" ht="16.5" customHeight="1" thickBot="1" x14ac:dyDescent="0.3">
      <c r="B6" s="6"/>
      <c r="C6" s="19"/>
      <c r="D6" s="19"/>
      <c r="E6" s="22"/>
      <c r="F6" s="3"/>
      <c r="G6" s="3"/>
      <c r="H6" s="3"/>
      <c r="I6" s="3"/>
      <c r="J6" s="23"/>
      <c r="K6" s="275" t="s">
        <v>16</v>
      </c>
      <c r="L6" s="275"/>
      <c r="M6" s="275"/>
      <c r="N6" s="275"/>
      <c r="O6" s="24"/>
      <c r="P6" s="9"/>
      <c r="R6" s="87" t="s">
        <v>35</v>
      </c>
      <c r="S6" s="88" t="s">
        <v>36</v>
      </c>
      <c r="T6" s="90" t="s">
        <v>37</v>
      </c>
      <c r="U6" s="13"/>
      <c r="V6" s="13"/>
    </row>
    <row r="7" spans="2:22" ht="38.25" customHeight="1" thickBot="1" x14ac:dyDescent="0.3">
      <c r="B7" s="6"/>
      <c r="C7" s="25"/>
      <c r="D7" s="25"/>
      <c r="E7" s="22"/>
      <c r="F7" s="26" t="s">
        <v>32</v>
      </c>
      <c r="G7" s="83" t="e">
        <f>'FIAGRO 1.2'!#REF!*12*100</f>
        <v>#REF!</v>
      </c>
      <c r="H7" s="28" t="s">
        <v>33</v>
      </c>
      <c r="I7" s="27" t="e">
        <f>'FIAGRO 1.2'!#REF!</f>
        <v>#REF!</v>
      </c>
      <c r="J7" s="23"/>
      <c r="K7" s="29" t="s">
        <v>17</v>
      </c>
      <c r="L7" s="30" t="s">
        <v>18</v>
      </c>
      <c r="M7" s="31" t="s">
        <v>19</v>
      </c>
      <c r="N7" s="32" t="s">
        <v>20</v>
      </c>
      <c r="O7" s="33"/>
      <c r="P7" s="92"/>
      <c r="R7" s="89" t="e">
        <f>G9</f>
        <v>#REF!</v>
      </c>
      <c r="S7" s="112" t="e">
        <f>'FIAGRO 1.2'!#REF!/12</f>
        <v>#REF!</v>
      </c>
      <c r="T7" s="88" t="e">
        <f>I7</f>
        <v>#REF!</v>
      </c>
      <c r="U7" s="13"/>
      <c r="V7" s="13"/>
    </row>
    <row r="8" spans="2:22" ht="17.25" customHeight="1" thickBot="1" x14ac:dyDescent="0.3">
      <c r="B8" s="6"/>
      <c r="C8" s="19"/>
      <c r="D8" s="19"/>
      <c r="E8" s="20"/>
      <c r="F8" s="3"/>
      <c r="G8" s="3"/>
      <c r="H8" s="19"/>
      <c r="I8" s="3"/>
      <c r="J8" s="23"/>
      <c r="K8" s="23"/>
      <c r="L8" s="23"/>
      <c r="M8" s="23"/>
      <c r="N8" s="23"/>
      <c r="O8" s="34"/>
      <c r="P8" s="23"/>
    </row>
    <row r="9" spans="2:22" ht="21.75" customHeight="1" thickBot="1" x14ac:dyDescent="0.3">
      <c r="B9" s="6"/>
      <c r="C9" s="19"/>
      <c r="D9" s="19"/>
      <c r="E9" s="20"/>
      <c r="F9" s="35" t="s">
        <v>21</v>
      </c>
      <c r="G9" s="36" t="e">
        <f>'FIAGRO 1.2'!#REF!</f>
        <v>#REF!</v>
      </c>
      <c r="H9" s="19"/>
      <c r="I9" s="3"/>
      <c r="J9" s="23"/>
      <c r="K9" s="37" t="e">
        <f>G49</f>
        <v>#REF!</v>
      </c>
      <c r="L9" s="37" t="e">
        <f>H49</f>
        <v>#REF!</v>
      </c>
      <c r="M9" s="38" t="e">
        <f>I49</f>
        <v>#REF!</v>
      </c>
      <c r="N9" s="39">
        <f>IFERROR(L9/K9,0)</f>
        <v>0</v>
      </c>
      <c r="O9" s="40"/>
      <c r="P9" s="82"/>
      <c r="R9" s="7" t="s">
        <v>38</v>
      </c>
      <c r="S9" s="86" t="e">
        <f>R7*S7*T7</f>
        <v>#REF!</v>
      </c>
      <c r="T9" s="84"/>
    </row>
    <row r="10" spans="2:22" ht="15" customHeight="1" thickBot="1" x14ac:dyDescent="0.3">
      <c r="B10" s="6"/>
      <c r="C10" s="19"/>
      <c r="D10" s="19"/>
      <c r="E10" s="41"/>
      <c r="F10" s="3"/>
      <c r="G10" s="3"/>
      <c r="H10" s="19"/>
      <c r="I10" s="19"/>
      <c r="J10" s="23"/>
      <c r="K10" s="23"/>
      <c r="L10" s="23"/>
      <c r="M10" s="23"/>
      <c r="N10" s="42"/>
      <c r="O10" s="43"/>
      <c r="P10" s="42"/>
      <c r="R10" s="2" t="s">
        <v>39</v>
      </c>
      <c r="S10" s="91" t="e">
        <f>S9+R7</f>
        <v>#REF!</v>
      </c>
      <c r="T10" s="84"/>
    </row>
    <row r="11" spans="2:22" ht="30" customHeight="1" thickBot="1" x14ac:dyDescent="0.3">
      <c r="B11" s="6"/>
      <c r="C11" s="44" t="s">
        <v>22</v>
      </c>
      <c r="D11" s="44" t="s">
        <v>23</v>
      </c>
      <c r="E11" s="45" t="s">
        <v>24</v>
      </c>
      <c r="F11" s="29" t="s">
        <v>25</v>
      </c>
      <c r="G11" s="29" t="s">
        <v>17</v>
      </c>
      <c r="H11" s="30" t="s">
        <v>18</v>
      </c>
      <c r="I11" s="31" t="s">
        <v>26</v>
      </c>
      <c r="J11" s="23"/>
      <c r="K11" s="39">
        <f>IFERROR(K9/M9,0)</f>
        <v>0</v>
      </c>
      <c r="L11" s="39">
        <f>IFERROR(L9/M9,0)</f>
        <v>0</v>
      </c>
      <c r="M11" s="39">
        <f>IFERROR(M9/M9,0)</f>
        <v>0</v>
      </c>
      <c r="N11" s="42"/>
      <c r="O11" s="43"/>
      <c r="P11" s="42"/>
      <c r="R11" s="2" t="s">
        <v>40</v>
      </c>
      <c r="S11" s="91" t="e">
        <f>S10/T7</f>
        <v>#REF!</v>
      </c>
      <c r="T11" s="84"/>
    </row>
    <row r="12" spans="2:22" ht="15.75" thickBot="1" x14ac:dyDescent="0.3">
      <c r="B12" s="46">
        <v>1</v>
      </c>
      <c r="C12" s="276" t="s">
        <v>27</v>
      </c>
      <c r="D12" s="47">
        <v>1</v>
      </c>
      <c r="E12" s="48">
        <f>'[1]1'!D61</f>
        <v>0</v>
      </c>
      <c r="F12" s="49" t="e">
        <f>G9</f>
        <v>#REF!</v>
      </c>
      <c r="G12" s="49" t="e">
        <f>IF(D13&lt;=H$217,(I12-H12),)</f>
        <v>#REF!</v>
      </c>
      <c r="H12" s="49" t="e">
        <f>(F12*$G$7/100)/12</f>
        <v>#REF!</v>
      </c>
      <c r="I12" s="50">
        <f>IFERROR(H218,0)</f>
        <v>0</v>
      </c>
      <c r="J12" s="23"/>
      <c r="K12" s="23"/>
      <c r="L12" s="23"/>
      <c r="M12" s="23"/>
      <c r="N12" s="23"/>
      <c r="O12" s="34"/>
      <c r="P12" s="23"/>
      <c r="R12" s="2"/>
    </row>
    <row r="13" spans="2:22" ht="15.75" thickBot="1" x14ac:dyDescent="0.3">
      <c r="B13" s="46">
        <v>2</v>
      </c>
      <c r="C13" s="277"/>
      <c r="D13" s="51" t="e">
        <f t="shared" ref="D13:D47" si="0">IF(B13&lt;=H$217,(D12+1),IF(B13=H$217+2,"",""))</f>
        <v>#REF!</v>
      </c>
      <c r="E13" s="52" t="e">
        <f>IF(D13=B13,'[1]1'!E$61,"")</f>
        <v>#REF!</v>
      </c>
      <c r="F13" s="49" t="e">
        <f t="shared" ref="F13:F47" si="1">IF(B13&lt;=H$217,((F12-G12)),"0")</f>
        <v>#REF!</v>
      </c>
      <c r="G13" s="49" t="e">
        <f t="shared" ref="G13:G47" si="2">IF(B13&lt;=H$217,(I13-H13),"0")</f>
        <v>#REF!</v>
      </c>
      <c r="H13" s="49" t="e">
        <f t="shared" ref="H13:H47" si="3">IF(B13&lt;=H$217,((F13*$G$7/100)/12),"0")</f>
        <v>#REF!</v>
      </c>
      <c r="I13" s="50" t="e">
        <f t="shared" ref="I13:I47" si="4">IF(B13&lt;=H$217,(I12),"0")</f>
        <v>#REF!</v>
      </c>
      <c r="J13" s="23"/>
      <c r="K13" s="23"/>
      <c r="L13" s="23"/>
      <c r="M13" s="23"/>
      <c r="N13" s="23"/>
      <c r="O13" s="34"/>
      <c r="P13" s="23"/>
      <c r="Q13" s="101" t="s">
        <v>45</v>
      </c>
      <c r="R13" s="101" t="s">
        <v>35</v>
      </c>
      <c r="S13" s="103" t="s">
        <v>41</v>
      </c>
      <c r="T13" s="102" t="s">
        <v>43</v>
      </c>
      <c r="U13" s="102" t="s">
        <v>44</v>
      </c>
      <c r="V13" s="102" t="s">
        <v>42</v>
      </c>
    </row>
    <row r="14" spans="2:22" ht="15.75" thickBot="1" x14ac:dyDescent="0.3">
      <c r="B14" s="46">
        <v>3</v>
      </c>
      <c r="C14" s="277"/>
      <c r="D14" s="51" t="e">
        <f t="shared" si="0"/>
        <v>#REF!</v>
      </c>
      <c r="E14" s="52" t="e">
        <f>IF(D14=B14,'[1]1'!F$61,"")</f>
        <v>#REF!</v>
      </c>
      <c r="F14" s="49" t="e">
        <f t="shared" si="1"/>
        <v>#REF!</v>
      </c>
      <c r="G14" s="49" t="e">
        <f t="shared" si="2"/>
        <v>#REF!</v>
      </c>
      <c r="H14" s="49" t="e">
        <f t="shared" si="3"/>
        <v>#REF!</v>
      </c>
      <c r="I14" s="50" t="e">
        <f t="shared" si="4"/>
        <v>#REF!</v>
      </c>
      <c r="J14" s="23"/>
      <c r="K14" s="23"/>
      <c r="L14" s="23"/>
      <c r="M14" s="23"/>
      <c r="N14" s="23"/>
      <c r="O14" s="34"/>
      <c r="P14" s="23"/>
      <c r="Q14" s="110">
        <v>1</v>
      </c>
      <c r="R14" s="104" t="e">
        <f>R7</f>
        <v>#REF!</v>
      </c>
      <c r="S14" s="49" t="e">
        <f>S11</f>
        <v>#REF!</v>
      </c>
      <c r="T14" s="106" t="e">
        <f>IF(R14&gt;0,$R$14/$T$7)</f>
        <v>#REF!</v>
      </c>
      <c r="U14" s="108" t="e">
        <f>S14-T14</f>
        <v>#REF!</v>
      </c>
      <c r="V14" s="105" t="e">
        <f t="shared" ref="V14:V20" si="5">R14-S14</f>
        <v>#REF!</v>
      </c>
    </row>
    <row r="15" spans="2:22" ht="15.75" thickBot="1" x14ac:dyDescent="0.3">
      <c r="B15" s="46">
        <v>4</v>
      </c>
      <c r="C15" s="277"/>
      <c r="D15" s="51" t="e">
        <f t="shared" si="0"/>
        <v>#REF!</v>
      </c>
      <c r="E15" s="52" t="e">
        <f>IF(D15=B15,'[1]1'!G$61,"")</f>
        <v>#REF!</v>
      </c>
      <c r="F15" s="49" t="e">
        <f t="shared" si="1"/>
        <v>#REF!</v>
      </c>
      <c r="G15" s="49" t="e">
        <f t="shared" si="2"/>
        <v>#REF!</v>
      </c>
      <c r="H15" s="49" t="e">
        <f t="shared" si="3"/>
        <v>#REF!</v>
      </c>
      <c r="I15" s="50" t="e">
        <f t="shared" si="4"/>
        <v>#REF!</v>
      </c>
      <c r="J15" s="3"/>
      <c r="K15" s="3"/>
      <c r="L15" s="3"/>
      <c r="M15" s="3"/>
      <c r="N15" s="3"/>
      <c r="O15" s="5"/>
      <c r="P15" s="3"/>
      <c r="Q15" s="111">
        <v>2</v>
      </c>
      <c r="R15" s="49" t="e">
        <f>R14-T14</f>
        <v>#REF!</v>
      </c>
      <c r="S15" s="107" t="e">
        <f t="shared" ref="S15:S49" si="6">S14</f>
        <v>#REF!</v>
      </c>
      <c r="T15" s="106" t="e">
        <f t="shared" ref="T15:T49" si="7">IF(R15&gt;0,$R$14/$T$7)</f>
        <v>#REF!</v>
      </c>
      <c r="U15" s="108" t="e">
        <f>S15-T15</f>
        <v>#REF!</v>
      </c>
      <c r="V15" s="109" t="e">
        <f t="shared" si="5"/>
        <v>#REF!</v>
      </c>
    </row>
    <row r="16" spans="2:22" ht="15.75" thickBot="1" x14ac:dyDescent="0.3">
      <c r="B16" s="46">
        <v>5</v>
      </c>
      <c r="C16" s="277"/>
      <c r="D16" s="51" t="e">
        <f t="shared" si="0"/>
        <v>#REF!</v>
      </c>
      <c r="E16" s="52" t="e">
        <f>IF(D16=B16,'[1]1'!H$61,"")</f>
        <v>#REF!</v>
      </c>
      <c r="F16" s="49" t="e">
        <f t="shared" si="1"/>
        <v>#REF!</v>
      </c>
      <c r="G16" s="49" t="e">
        <f t="shared" si="2"/>
        <v>#REF!</v>
      </c>
      <c r="H16" s="49" t="e">
        <f t="shared" si="3"/>
        <v>#REF!</v>
      </c>
      <c r="I16" s="50" t="e">
        <f t="shared" si="4"/>
        <v>#REF!</v>
      </c>
      <c r="J16" s="3"/>
      <c r="K16" s="3"/>
      <c r="L16" s="3"/>
      <c r="M16" s="3"/>
      <c r="N16" s="3"/>
      <c r="O16" s="5"/>
      <c r="P16" s="3"/>
      <c r="Q16" s="111">
        <v>3</v>
      </c>
      <c r="R16" s="49" t="e">
        <f t="shared" ref="R16:R49" si="8">R15-T15</f>
        <v>#REF!</v>
      </c>
      <c r="S16" s="107" t="e">
        <f t="shared" si="6"/>
        <v>#REF!</v>
      </c>
      <c r="T16" s="106" t="e">
        <f t="shared" si="7"/>
        <v>#REF!</v>
      </c>
      <c r="U16" s="108" t="e">
        <f t="shared" ref="U16:U49" si="9">S16-T16</f>
        <v>#REF!</v>
      </c>
      <c r="V16" s="109" t="e">
        <f t="shared" si="5"/>
        <v>#REF!</v>
      </c>
    </row>
    <row r="17" spans="2:22" ht="15.75" thickBot="1" x14ac:dyDescent="0.3">
      <c r="B17" s="46">
        <v>6</v>
      </c>
      <c r="C17" s="277"/>
      <c r="D17" s="51" t="e">
        <f t="shared" si="0"/>
        <v>#REF!</v>
      </c>
      <c r="E17" s="52" t="e">
        <f>IF(D17=B17,'[1]1'!I$61,"")</f>
        <v>#REF!</v>
      </c>
      <c r="F17" s="49" t="e">
        <f t="shared" si="1"/>
        <v>#REF!</v>
      </c>
      <c r="G17" s="49" t="e">
        <f t="shared" si="2"/>
        <v>#REF!</v>
      </c>
      <c r="H17" s="49" t="e">
        <f t="shared" si="3"/>
        <v>#REF!</v>
      </c>
      <c r="I17" s="50" t="e">
        <f t="shared" si="4"/>
        <v>#REF!</v>
      </c>
      <c r="J17" s="3"/>
      <c r="K17" s="3"/>
      <c r="L17" s="3"/>
      <c r="M17" s="3"/>
      <c r="N17" s="3"/>
      <c r="O17" s="5"/>
      <c r="P17" s="3"/>
      <c r="Q17" s="111">
        <v>4</v>
      </c>
      <c r="R17" s="49" t="e">
        <f t="shared" si="8"/>
        <v>#REF!</v>
      </c>
      <c r="S17" s="107" t="e">
        <f t="shared" si="6"/>
        <v>#REF!</v>
      </c>
      <c r="T17" s="106" t="e">
        <f t="shared" si="7"/>
        <v>#REF!</v>
      </c>
      <c r="U17" s="108" t="e">
        <f t="shared" si="9"/>
        <v>#REF!</v>
      </c>
      <c r="V17" s="109" t="e">
        <f t="shared" si="5"/>
        <v>#REF!</v>
      </c>
    </row>
    <row r="18" spans="2:22" ht="15.75" thickBot="1" x14ac:dyDescent="0.3">
      <c r="B18" s="46">
        <v>7</v>
      </c>
      <c r="C18" s="277"/>
      <c r="D18" s="51" t="e">
        <f t="shared" si="0"/>
        <v>#REF!</v>
      </c>
      <c r="E18" s="52" t="e">
        <f>IF(D18=B18,'[1]1'!J$61,"")</f>
        <v>#REF!</v>
      </c>
      <c r="F18" s="49" t="e">
        <f t="shared" si="1"/>
        <v>#REF!</v>
      </c>
      <c r="G18" s="49" t="e">
        <f t="shared" si="2"/>
        <v>#REF!</v>
      </c>
      <c r="H18" s="49" t="e">
        <f t="shared" si="3"/>
        <v>#REF!</v>
      </c>
      <c r="I18" s="50" t="e">
        <f t="shared" si="4"/>
        <v>#REF!</v>
      </c>
      <c r="J18" s="3"/>
      <c r="K18" s="3"/>
      <c r="L18" s="3"/>
      <c r="M18" s="3"/>
      <c r="N18" s="3"/>
      <c r="O18" s="5"/>
      <c r="P18" s="3"/>
      <c r="Q18" s="111">
        <v>5</v>
      </c>
      <c r="R18" s="49" t="e">
        <f t="shared" si="8"/>
        <v>#REF!</v>
      </c>
      <c r="S18" s="107" t="e">
        <f t="shared" si="6"/>
        <v>#REF!</v>
      </c>
      <c r="T18" s="106" t="e">
        <f t="shared" si="7"/>
        <v>#REF!</v>
      </c>
      <c r="U18" s="108" t="e">
        <f t="shared" si="9"/>
        <v>#REF!</v>
      </c>
      <c r="V18" s="109" t="e">
        <f t="shared" si="5"/>
        <v>#REF!</v>
      </c>
    </row>
    <row r="19" spans="2:22" ht="15.75" thickBot="1" x14ac:dyDescent="0.3">
      <c r="B19" s="46">
        <v>8</v>
      </c>
      <c r="C19" s="277"/>
      <c r="D19" s="51" t="e">
        <f t="shared" si="0"/>
        <v>#REF!</v>
      </c>
      <c r="E19" s="52" t="e">
        <f>IF(D19=B19,'[1]1'!K$61,"")</f>
        <v>#REF!</v>
      </c>
      <c r="F19" s="49" t="e">
        <f t="shared" si="1"/>
        <v>#REF!</v>
      </c>
      <c r="G19" s="49" t="e">
        <f t="shared" si="2"/>
        <v>#REF!</v>
      </c>
      <c r="H19" s="49" t="e">
        <f t="shared" si="3"/>
        <v>#REF!</v>
      </c>
      <c r="I19" s="50" t="e">
        <f t="shared" si="4"/>
        <v>#REF!</v>
      </c>
      <c r="J19" s="3"/>
      <c r="K19" s="3"/>
      <c r="L19" s="3"/>
      <c r="M19" s="3"/>
      <c r="N19" s="3"/>
      <c r="O19" s="5"/>
      <c r="P19" s="3"/>
      <c r="Q19" s="110">
        <v>6</v>
      </c>
      <c r="R19" s="49" t="e">
        <f t="shared" si="8"/>
        <v>#REF!</v>
      </c>
      <c r="S19" s="107" t="e">
        <f t="shared" si="6"/>
        <v>#REF!</v>
      </c>
      <c r="T19" s="106" t="e">
        <f t="shared" si="7"/>
        <v>#REF!</v>
      </c>
      <c r="U19" s="108" t="e">
        <f t="shared" si="9"/>
        <v>#REF!</v>
      </c>
      <c r="V19" s="109" t="e">
        <f t="shared" si="5"/>
        <v>#REF!</v>
      </c>
    </row>
    <row r="20" spans="2:22" ht="15.75" thickBot="1" x14ac:dyDescent="0.3">
      <c r="B20" s="46">
        <v>9</v>
      </c>
      <c r="C20" s="277"/>
      <c r="D20" s="51" t="e">
        <f t="shared" si="0"/>
        <v>#REF!</v>
      </c>
      <c r="E20" s="52" t="e">
        <f>IF(D20=B20,'[1]1'!L$61,"")</f>
        <v>#REF!</v>
      </c>
      <c r="F20" s="49" t="e">
        <f t="shared" si="1"/>
        <v>#REF!</v>
      </c>
      <c r="G20" s="49" t="e">
        <f t="shared" si="2"/>
        <v>#REF!</v>
      </c>
      <c r="H20" s="49" t="e">
        <f t="shared" si="3"/>
        <v>#REF!</v>
      </c>
      <c r="I20" s="50" t="e">
        <f t="shared" si="4"/>
        <v>#REF!</v>
      </c>
      <c r="J20" s="3"/>
      <c r="K20" s="3"/>
      <c r="L20" s="3"/>
      <c r="M20" s="53"/>
      <c r="N20" s="3"/>
      <c r="O20" s="5"/>
      <c r="P20" s="3"/>
      <c r="Q20" s="111">
        <v>7</v>
      </c>
      <c r="R20" s="49" t="e">
        <f t="shared" si="8"/>
        <v>#REF!</v>
      </c>
      <c r="S20" s="107" t="e">
        <f t="shared" si="6"/>
        <v>#REF!</v>
      </c>
      <c r="T20" s="106" t="e">
        <f t="shared" si="7"/>
        <v>#REF!</v>
      </c>
      <c r="U20" s="108" t="e">
        <f t="shared" si="9"/>
        <v>#REF!</v>
      </c>
      <c r="V20" s="109" t="e">
        <f t="shared" si="5"/>
        <v>#REF!</v>
      </c>
    </row>
    <row r="21" spans="2:22" ht="15.75" thickBot="1" x14ac:dyDescent="0.3">
      <c r="B21" s="46">
        <v>10</v>
      </c>
      <c r="C21" s="277"/>
      <c r="D21" s="51" t="e">
        <f t="shared" si="0"/>
        <v>#REF!</v>
      </c>
      <c r="E21" s="52" t="e">
        <f>IF(D21=B21,'[1]1'!M$61,"")</f>
        <v>#REF!</v>
      </c>
      <c r="F21" s="49" t="e">
        <f t="shared" si="1"/>
        <v>#REF!</v>
      </c>
      <c r="G21" s="49" t="e">
        <f t="shared" si="2"/>
        <v>#REF!</v>
      </c>
      <c r="H21" s="49" t="e">
        <f t="shared" si="3"/>
        <v>#REF!</v>
      </c>
      <c r="I21" s="50" t="e">
        <f t="shared" si="4"/>
        <v>#REF!</v>
      </c>
      <c r="J21" s="3"/>
      <c r="K21" s="3"/>
      <c r="L21" s="3"/>
      <c r="M21" s="3"/>
      <c r="N21" s="3"/>
      <c r="O21" s="5"/>
      <c r="P21" s="3"/>
      <c r="Q21" s="111">
        <v>8</v>
      </c>
      <c r="R21" s="49" t="e">
        <f t="shared" si="8"/>
        <v>#REF!</v>
      </c>
      <c r="S21" s="107" t="e">
        <f t="shared" si="6"/>
        <v>#REF!</v>
      </c>
      <c r="T21" s="106" t="e">
        <f t="shared" si="7"/>
        <v>#REF!</v>
      </c>
      <c r="U21" s="108" t="e">
        <f t="shared" si="9"/>
        <v>#REF!</v>
      </c>
      <c r="V21" s="93"/>
    </row>
    <row r="22" spans="2:22" ht="15.75" thickBot="1" x14ac:dyDescent="0.3">
      <c r="B22" s="46">
        <v>11</v>
      </c>
      <c r="C22" s="277"/>
      <c r="D22" s="51" t="e">
        <f t="shared" si="0"/>
        <v>#REF!</v>
      </c>
      <c r="E22" s="52" t="e">
        <f>IF(D22=B22,'[1]1'!N$61,"")</f>
        <v>#REF!</v>
      </c>
      <c r="F22" s="49" t="e">
        <f t="shared" si="1"/>
        <v>#REF!</v>
      </c>
      <c r="G22" s="49" t="e">
        <f t="shared" si="2"/>
        <v>#REF!</v>
      </c>
      <c r="H22" s="49" t="e">
        <f t="shared" si="3"/>
        <v>#REF!</v>
      </c>
      <c r="I22" s="50" t="e">
        <f t="shared" si="4"/>
        <v>#REF!</v>
      </c>
      <c r="J22" s="3"/>
      <c r="K22" s="3"/>
      <c r="L22" s="3"/>
      <c r="M22" s="3"/>
      <c r="N22" s="3"/>
      <c r="O22" s="5"/>
      <c r="P22" s="3"/>
      <c r="Q22" s="111">
        <v>9</v>
      </c>
      <c r="R22" s="49" t="e">
        <f t="shared" si="8"/>
        <v>#REF!</v>
      </c>
      <c r="S22" s="107" t="e">
        <f t="shared" si="6"/>
        <v>#REF!</v>
      </c>
      <c r="T22" s="106" t="e">
        <f t="shared" si="7"/>
        <v>#REF!</v>
      </c>
      <c r="U22" s="108" t="e">
        <f t="shared" si="9"/>
        <v>#REF!</v>
      </c>
      <c r="V22" s="93"/>
    </row>
    <row r="23" spans="2:22" ht="15.75" thickBot="1" x14ac:dyDescent="0.3">
      <c r="B23" s="46">
        <v>12</v>
      </c>
      <c r="C23" s="278"/>
      <c r="D23" s="54" t="e">
        <f t="shared" si="0"/>
        <v>#REF!</v>
      </c>
      <c r="E23" s="55" t="e">
        <f>IF(D23=B23,'[1]1'!O$61,"")</f>
        <v>#REF!</v>
      </c>
      <c r="F23" s="56" t="e">
        <f t="shared" si="1"/>
        <v>#REF!</v>
      </c>
      <c r="G23" s="56" t="e">
        <f t="shared" si="2"/>
        <v>#REF!</v>
      </c>
      <c r="H23" s="56" t="e">
        <f t="shared" si="3"/>
        <v>#REF!</v>
      </c>
      <c r="I23" s="57" t="e">
        <f t="shared" si="4"/>
        <v>#REF!</v>
      </c>
      <c r="J23" s="3"/>
      <c r="K23" s="3"/>
      <c r="L23" s="3"/>
      <c r="M23" s="3"/>
      <c r="N23" s="3"/>
      <c r="O23" s="5"/>
      <c r="P23" s="3"/>
      <c r="Q23" s="111">
        <v>10</v>
      </c>
      <c r="R23" s="49" t="e">
        <f t="shared" si="8"/>
        <v>#REF!</v>
      </c>
      <c r="S23" s="107" t="e">
        <f t="shared" si="6"/>
        <v>#REF!</v>
      </c>
      <c r="T23" s="106" t="e">
        <f t="shared" si="7"/>
        <v>#REF!</v>
      </c>
      <c r="U23" s="108" t="e">
        <f t="shared" si="9"/>
        <v>#REF!</v>
      </c>
      <c r="V23" s="93"/>
    </row>
    <row r="24" spans="2:22" ht="15.75" thickBot="1" x14ac:dyDescent="0.3">
      <c r="B24" s="46">
        <v>13</v>
      </c>
      <c r="C24" s="279" t="s">
        <v>28</v>
      </c>
      <c r="D24" s="51" t="e">
        <f t="shared" si="0"/>
        <v>#REF!</v>
      </c>
      <c r="E24" s="48" t="e">
        <f>IF(D24=B24,'[1]1'!D$61,"")</f>
        <v>#REF!</v>
      </c>
      <c r="F24" s="49" t="e">
        <f t="shared" si="1"/>
        <v>#REF!</v>
      </c>
      <c r="G24" s="49" t="e">
        <f t="shared" si="2"/>
        <v>#REF!</v>
      </c>
      <c r="H24" s="49" t="e">
        <f t="shared" si="3"/>
        <v>#REF!</v>
      </c>
      <c r="I24" s="50" t="e">
        <f t="shared" si="4"/>
        <v>#REF!</v>
      </c>
      <c r="J24" s="3"/>
      <c r="K24" s="3"/>
      <c r="L24" s="3"/>
      <c r="M24" s="3"/>
      <c r="N24" s="3"/>
      <c r="O24" s="5"/>
      <c r="P24" s="3"/>
      <c r="Q24" s="110">
        <v>11</v>
      </c>
      <c r="R24" s="49" t="e">
        <f t="shared" si="8"/>
        <v>#REF!</v>
      </c>
      <c r="S24" s="107" t="e">
        <f t="shared" si="6"/>
        <v>#REF!</v>
      </c>
      <c r="T24" s="106" t="e">
        <f t="shared" si="7"/>
        <v>#REF!</v>
      </c>
      <c r="U24" s="108" t="e">
        <f t="shared" si="9"/>
        <v>#REF!</v>
      </c>
      <c r="V24" s="93"/>
    </row>
    <row r="25" spans="2:22" ht="15.75" thickBot="1" x14ac:dyDescent="0.3">
      <c r="B25" s="46">
        <v>14</v>
      </c>
      <c r="C25" s="280"/>
      <c r="D25" s="51" t="e">
        <f t="shared" si="0"/>
        <v>#REF!</v>
      </c>
      <c r="E25" s="52" t="e">
        <f>IF(D25=B25,'[1]1'!E$61,"")</f>
        <v>#REF!</v>
      </c>
      <c r="F25" s="49" t="e">
        <f t="shared" si="1"/>
        <v>#REF!</v>
      </c>
      <c r="G25" s="49" t="e">
        <f t="shared" si="2"/>
        <v>#REF!</v>
      </c>
      <c r="H25" s="49" t="e">
        <f t="shared" si="3"/>
        <v>#REF!</v>
      </c>
      <c r="I25" s="50" t="e">
        <f t="shared" si="4"/>
        <v>#REF!</v>
      </c>
      <c r="J25" s="3"/>
      <c r="K25" s="3"/>
      <c r="L25" s="3"/>
      <c r="M25" s="3"/>
      <c r="N25" s="3"/>
      <c r="O25" s="5"/>
      <c r="P25" s="3"/>
      <c r="Q25" s="111">
        <v>12</v>
      </c>
      <c r="R25" s="49" t="e">
        <f t="shared" si="8"/>
        <v>#REF!</v>
      </c>
      <c r="S25" s="107" t="e">
        <f t="shared" si="6"/>
        <v>#REF!</v>
      </c>
      <c r="T25" s="106" t="e">
        <f t="shared" si="7"/>
        <v>#REF!</v>
      </c>
      <c r="U25" s="108" t="e">
        <f t="shared" si="9"/>
        <v>#REF!</v>
      </c>
      <c r="V25" s="94"/>
    </row>
    <row r="26" spans="2:22" ht="15.75" thickBot="1" x14ac:dyDescent="0.3">
      <c r="B26" s="46">
        <v>15</v>
      </c>
      <c r="C26" s="280"/>
      <c r="D26" s="51" t="e">
        <f t="shared" si="0"/>
        <v>#REF!</v>
      </c>
      <c r="E26" s="52" t="e">
        <f>IF(D26=B26,'[1]1'!F$61,"")</f>
        <v>#REF!</v>
      </c>
      <c r="F26" s="49" t="e">
        <f t="shared" si="1"/>
        <v>#REF!</v>
      </c>
      <c r="G26" s="49" t="e">
        <f t="shared" si="2"/>
        <v>#REF!</v>
      </c>
      <c r="H26" s="49" t="e">
        <f t="shared" si="3"/>
        <v>#REF!</v>
      </c>
      <c r="I26" s="50" t="e">
        <f t="shared" si="4"/>
        <v>#REF!</v>
      </c>
      <c r="J26" s="3"/>
      <c r="K26" s="3"/>
      <c r="L26" s="3"/>
      <c r="M26" s="3"/>
      <c r="N26" s="3"/>
      <c r="O26" s="5"/>
      <c r="P26" s="3"/>
      <c r="Q26" s="111">
        <v>13</v>
      </c>
      <c r="R26" s="49" t="e">
        <f t="shared" si="8"/>
        <v>#REF!</v>
      </c>
      <c r="S26" s="107" t="e">
        <f t="shared" si="6"/>
        <v>#REF!</v>
      </c>
      <c r="T26" s="106" t="e">
        <f t="shared" si="7"/>
        <v>#REF!</v>
      </c>
      <c r="U26" s="108" t="e">
        <f t="shared" si="9"/>
        <v>#REF!</v>
      </c>
      <c r="V26" s="95"/>
    </row>
    <row r="27" spans="2:22" ht="15.75" thickBot="1" x14ac:dyDescent="0.3">
      <c r="B27" s="46">
        <v>16</v>
      </c>
      <c r="C27" s="280"/>
      <c r="D27" s="51" t="e">
        <f t="shared" si="0"/>
        <v>#REF!</v>
      </c>
      <c r="E27" s="52" t="e">
        <f>IF(D27=B27,'[1]1'!G$61,"")</f>
        <v>#REF!</v>
      </c>
      <c r="F27" s="49" t="e">
        <f t="shared" si="1"/>
        <v>#REF!</v>
      </c>
      <c r="G27" s="49" t="e">
        <f t="shared" si="2"/>
        <v>#REF!</v>
      </c>
      <c r="H27" s="49" t="e">
        <f t="shared" si="3"/>
        <v>#REF!</v>
      </c>
      <c r="I27" s="50" t="e">
        <f t="shared" si="4"/>
        <v>#REF!</v>
      </c>
      <c r="J27" s="3"/>
      <c r="K27" s="3"/>
      <c r="L27" s="3"/>
      <c r="M27" s="3"/>
      <c r="N27" s="3"/>
      <c r="O27" s="5"/>
      <c r="P27" s="3"/>
      <c r="Q27" s="111">
        <v>14</v>
      </c>
      <c r="R27" s="49" t="e">
        <f t="shared" si="8"/>
        <v>#REF!</v>
      </c>
      <c r="S27" s="107" t="e">
        <f t="shared" si="6"/>
        <v>#REF!</v>
      </c>
      <c r="T27" s="106" t="e">
        <f t="shared" si="7"/>
        <v>#REF!</v>
      </c>
      <c r="U27" s="108" t="e">
        <f t="shared" si="9"/>
        <v>#REF!</v>
      </c>
      <c r="V27" s="96"/>
    </row>
    <row r="28" spans="2:22" ht="15.75" thickBot="1" x14ac:dyDescent="0.3">
      <c r="B28" s="46">
        <v>17</v>
      </c>
      <c r="C28" s="280"/>
      <c r="D28" s="51" t="e">
        <f t="shared" si="0"/>
        <v>#REF!</v>
      </c>
      <c r="E28" s="52" t="e">
        <f>IF(D28=B28,'[1]1'!H$61,"")</f>
        <v>#REF!</v>
      </c>
      <c r="F28" s="49" t="e">
        <f t="shared" si="1"/>
        <v>#REF!</v>
      </c>
      <c r="G28" s="49" t="e">
        <f t="shared" si="2"/>
        <v>#REF!</v>
      </c>
      <c r="H28" s="49" t="e">
        <f t="shared" si="3"/>
        <v>#REF!</v>
      </c>
      <c r="I28" s="50" t="e">
        <f t="shared" si="4"/>
        <v>#REF!</v>
      </c>
      <c r="J28" s="3"/>
      <c r="K28" s="3"/>
      <c r="L28" s="3"/>
      <c r="M28" s="3"/>
      <c r="N28" s="3"/>
      <c r="O28" s="5"/>
      <c r="P28" s="3"/>
      <c r="Q28" s="111">
        <v>15</v>
      </c>
      <c r="R28" s="49" t="e">
        <f t="shared" si="8"/>
        <v>#REF!</v>
      </c>
      <c r="S28" s="107" t="e">
        <f t="shared" si="6"/>
        <v>#REF!</v>
      </c>
      <c r="T28" s="106" t="e">
        <f t="shared" si="7"/>
        <v>#REF!</v>
      </c>
      <c r="U28" s="108" t="e">
        <f t="shared" si="9"/>
        <v>#REF!</v>
      </c>
      <c r="V28" s="96"/>
    </row>
    <row r="29" spans="2:22" ht="15.75" thickBot="1" x14ac:dyDescent="0.3">
      <c r="B29" s="46">
        <v>18</v>
      </c>
      <c r="C29" s="280"/>
      <c r="D29" s="51" t="e">
        <f t="shared" si="0"/>
        <v>#REF!</v>
      </c>
      <c r="E29" s="52" t="e">
        <f>IF(D29=B29,'[1]1'!I$61,"")</f>
        <v>#REF!</v>
      </c>
      <c r="F29" s="49" t="e">
        <f t="shared" si="1"/>
        <v>#REF!</v>
      </c>
      <c r="G29" s="49" t="e">
        <f t="shared" si="2"/>
        <v>#REF!</v>
      </c>
      <c r="H29" s="49" t="e">
        <f t="shared" si="3"/>
        <v>#REF!</v>
      </c>
      <c r="I29" s="50" t="e">
        <f t="shared" si="4"/>
        <v>#REF!</v>
      </c>
      <c r="J29" s="3"/>
      <c r="K29" s="3"/>
      <c r="L29" s="3"/>
      <c r="M29" s="3"/>
      <c r="N29" s="3"/>
      <c r="O29" s="5"/>
      <c r="P29" s="3"/>
      <c r="Q29" s="110">
        <v>16</v>
      </c>
      <c r="R29" s="49" t="e">
        <f t="shared" si="8"/>
        <v>#REF!</v>
      </c>
      <c r="S29" s="107" t="e">
        <f t="shared" si="6"/>
        <v>#REF!</v>
      </c>
      <c r="T29" s="106" t="e">
        <f t="shared" si="7"/>
        <v>#REF!</v>
      </c>
      <c r="U29" s="108" t="e">
        <f t="shared" si="9"/>
        <v>#REF!</v>
      </c>
      <c r="V29" s="96"/>
    </row>
    <row r="30" spans="2:22" ht="15.75" thickBot="1" x14ac:dyDescent="0.3">
      <c r="B30" s="46">
        <v>19</v>
      </c>
      <c r="C30" s="280"/>
      <c r="D30" s="51" t="e">
        <f t="shared" si="0"/>
        <v>#REF!</v>
      </c>
      <c r="E30" s="52" t="e">
        <f>IF(D30=B30,'[1]1'!J$61,"")</f>
        <v>#REF!</v>
      </c>
      <c r="F30" s="49" t="e">
        <f t="shared" si="1"/>
        <v>#REF!</v>
      </c>
      <c r="G30" s="49" t="e">
        <f t="shared" si="2"/>
        <v>#REF!</v>
      </c>
      <c r="H30" s="49" t="e">
        <f t="shared" si="3"/>
        <v>#REF!</v>
      </c>
      <c r="I30" s="50" t="e">
        <f t="shared" si="4"/>
        <v>#REF!</v>
      </c>
      <c r="J30" s="3"/>
      <c r="K30" s="3"/>
      <c r="L30" s="3"/>
      <c r="M30" s="3"/>
      <c r="N30" s="3"/>
      <c r="O30" s="5"/>
      <c r="P30" s="3"/>
      <c r="Q30" s="111">
        <v>17</v>
      </c>
      <c r="R30" s="49" t="e">
        <f t="shared" si="8"/>
        <v>#REF!</v>
      </c>
      <c r="S30" s="107" t="e">
        <f t="shared" si="6"/>
        <v>#REF!</v>
      </c>
      <c r="T30" s="106" t="e">
        <f t="shared" si="7"/>
        <v>#REF!</v>
      </c>
      <c r="U30" s="108" t="e">
        <f t="shared" si="9"/>
        <v>#REF!</v>
      </c>
      <c r="V30" s="96"/>
    </row>
    <row r="31" spans="2:22" ht="15.75" thickBot="1" x14ac:dyDescent="0.3">
      <c r="B31" s="46">
        <v>20</v>
      </c>
      <c r="C31" s="280"/>
      <c r="D31" s="51" t="e">
        <f t="shared" si="0"/>
        <v>#REF!</v>
      </c>
      <c r="E31" s="52" t="e">
        <f>IF(D31=B31,'[1]1'!K$61,"")</f>
        <v>#REF!</v>
      </c>
      <c r="F31" s="49" t="e">
        <f t="shared" si="1"/>
        <v>#REF!</v>
      </c>
      <c r="G31" s="49" t="e">
        <f t="shared" si="2"/>
        <v>#REF!</v>
      </c>
      <c r="H31" s="49" t="e">
        <f t="shared" si="3"/>
        <v>#REF!</v>
      </c>
      <c r="I31" s="50" t="e">
        <f t="shared" si="4"/>
        <v>#REF!</v>
      </c>
      <c r="J31" s="3"/>
      <c r="K31" s="3"/>
      <c r="L31" s="3"/>
      <c r="M31" s="3"/>
      <c r="N31" s="3"/>
      <c r="O31" s="5"/>
      <c r="P31" s="3"/>
      <c r="Q31" s="111">
        <v>18</v>
      </c>
      <c r="R31" s="49" t="e">
        <f t="shared" si="8"/>
        <v>#REF!</v>
      </c>
      <c r="S31" s="107" t="e">
        <f t="shared" si="6"/>
        <v>#REF!</v>
      </c>
      <c r="T31" s="106" t="e">
        <f t="shared" si="7"/>
        <v>#REF!</v>
      </c>
      <c r="U31" s="108" t="e">
        <f t="shared" si="9"/>
        <v>#REF!</v>
      </c>
      <c r="V31" s="96"/>
    </row>
    <row r="32" spans="2:22" ht="15.75" thickBot="1" x14ac:dyDescent="0.3">
      <c r="B32" s="46">
        <v>21</v>
      </c>
      <c r="C32" s="280"/>
      <c r="D32" s="51" t="e">
        <f t="shared" si="0"/>
        <v>#REF!</v>
      </c>
      <c r="E32" s="52" t="e">
        <f>IF(D32=B32,'[1]1'!L$61,"")</f>
        <v>#REF!</v>
      </c>
      <c r="F32" s="49" t="e">
        <f t="shared" si="1"/>
        <v>#REF!</v>
      </c>
      <c r="G32" s="49" t="e">
        <f t="shared" si="2"/>
        <v>#REF!</v>
      </c>
      <c r="H32" s="49" t="e">
        <f t="shared" si="3"/>
        <v>#REF!</v>
      </c>
      <c r="I32" s="50" t="e">
        <f t="shared" si="4"/>
        <v>#REF!</v>
      </c>
      <c r="J32" s="3"/>
      <c r="K32" s="3"/>
      <c r="L32" s="3"/>
      <c r="M32" s="3"/>
      <c r="N32" s="3"/>
      <c r="O32" s="5"/>
      <c r="P32" s="3"/>
      <c r="Q32" s="111">
        <v>19</v>
      </c>
      <c r="R32" s="49" t="e">
        <f t="shared" si="8"/>
        <v>#REF!</v>
      </c>
      <c r="S32" s="107" t="e">
        <f t="shared" si="6"/>
        <v>#REF!</v>
      </c>
      <c r="T32" s="106" t="e">
        <f t="shared" si="7"/>
        <v>#REF!</v>
      </c>
      <c r="U32" s="108" t="e">
        <f t="shared" si="9"/>
        <v>#REF!</v>
      </c>
      <c r="V32" s="96"/>
    </row>
    <row r="33" spans="2:22" ht="15.75" thickBot="1" x14ac:dyDescent="0.3">
      <c r="B33" s="46">
        <v>22</v>
      </c>
      <c r="C33" s="280"/>
      <c r="D33" s="51" t="e">
        <f t="shared" si="0"/>
        <v>#REF!</v>
      </c>
      <c r="E33" s="52" t="e">
        <f>IF(D33=B33,'[1]1'!M$61,"")</f>
        <v>#REF!</v>
      </c>
      <c r="F33" s="49" t="e">
        <f t="shared" si="1"/>
        <v>#REF!</v>
      </c>
      <c r="G33" s="49" t="e">
        <f t="shared" si="2"/>
        <v>#REF!</v>
      </c>
      <c r="H33" s="49" t="e">
        <f t="shared" si="3"/>
        <v>#REF!</v>
      </c>
      <c r="I33" s="50" t="e">
        <f t="shared" si="4"/>
        <v>#REF!</v>
      </c>
      <c r="J33" s="3"/>
      <c r="K33" s="3"/>
      <c r="L33" s="3"/>
      <c r="M33" s="3"/>
      <c r="N33" s="3"/>
      <c r="O33" s="5"/>
      <c r="P33" s="3"/>
      <c r="Q33" s="111">
        <v>20</v>
      </c>
      <c r="R33" s="49" t="e">
        <f t="shared" si="8"/>
        <v>#REF!</v>
      </c>
      <c r="S33" s="107" t="e">
        <f t="shared" si="6"/>
        <v>#REF!</v>
      </c>
      <c r="T33" s="106" t="e">
        <f t="shared" si="7"/>
        <v>#REF!</v>
      </c>
      <c r="U33" s="108" t="e">
        <f t="shared" si="9"/>
        <v>#REF!</v>
      </c>
      <c r="V33" s="96"/>
    </row>
    <row r="34" spans="2:22" ht="15.75" thickBot="1" x14ac:dyDescent="0.3">
      <c r="B34" s="46">
        <v>23</v>
      </c>
      <c r="C34" s="280"/>
      <c r="D34" s="51" t="e">
        <f t="shared" si="0"/>
        <v>#REF!</v>
      </c>
      <c r="E34" s="52" t="e">
        <f>IF(D34=B34,'[1]1'!N$61,"")</f>
        <v>#REF!</v>
      </c>
      <c r="F34" s="49" t="e">
        <f t="shared" si="1"/>
        <v>#REF!</v>
      </c>
      <c r="G34" s="49" t="e">
        <f t="shared" si="2"/>
        <v>#REF!</v>
      </c>
      <c r="H34" s="49" t="e">
        <f t="shared" si="3"/>
        <v>#REF!</v>
      </c>
      <c r="I34" s="50" t="e">
        <f t="shared" si="4"/>
        <v>#REF!</v>
      </c>
      <c r="J34" s="3"/>
      <c r="K34" s="3"/>
      <c r="L34" s="3"/>
      <c r="M34" s="3"/>
      <c r="N34" s="3"/>
      <c r="O34" s="5"/>
      <c r="P34" s="3"/>
      <c r="Q34" s="110">
        <v>21</v>
      </c>
      <c r="R34" s="49" t="e">
        <f t="shared" si="8"/>
        <v>#REF!</v>
      </c>
      <c r="S34" s="107" t="e">
        <f t="shared" si="6"/>
        <v>#REF!</v>
      </c>
      <c r="T34" s="106" t="e">
        <f t="shared" si="7"/>
        <v>#REF!</v>
      </c>
      <c r="U34" s="108" t="e">
        <f t="shared" si="9"/>
        <v>#REF!</v>
      </c>
      <c r="V34" s="96"/>
    </row>
    <row r="35" spans="2:22" ht="15.75" thickBot="1" x14ac:dyDescent="0.3">
      <c r="B35" s="46">
        <v>24</v>
      </c>
      <c r="C35" s="281"/>
      <c r="D35" s="54" t="e">
        <f t="shared" si="0"/>
        <v>#REF!</v>
      </c>
      <c r="E35" s="55" t="e">
        <f>IF(D35=B35,'[1]1'!O$61,"")</f>
        <v>#REF!</v>
      </c>
      <c r="F35" s="56" t="e">
        <f t="shared" si="1"/>
        <v>#REF!</v>
      </c>
      <c r="G35" s="56" t="e">
        <f t="shared" si="2"/>
        <v>#REF!</v>
      </c>
      <c r="H35" s="56" t="e">
        <f t="shared" si="3"/>
        <v>#REF!</v>
      </c>
      <c r="I35" s="57" t="e">
        <f t="shared" si="4"/>
        <v>#REF!</v>
      </c>
      <c r="J35" s="3"/>
      <c r="K35" s="3"/>
      <c r="L35" s="3"/>
      <c r="M35" s="3"/>
      <c r="N35" s="3"/>
      <c r="O35" s="5"/>
      <c r="P35" s="3"/>
      <c r="Q35" s="111">
        <v>22</v>
      </c>
      <c r="R35" s="49" t="e">
        <f t="shared" si="8"/>
        <v>#REF!</v>
      </c>
      <c r="S35" s="107" t="e">
        <f t="shared" si="6"/>
        <v>#REF!</v>
      </c>
      <c r="T35" s="106" t="e">
        <f t="shared" si="7"/>
        <v>#REF!</v>
      </c>
      <c r="U35" s="108" t="e">
        <f t="shared" si="9"/>
        <v>#REF!</v>
      </c>
      <c r="V35" s="96"/>
    </row>
    <row r="36" spans="2:22" ht="15.75" thickBot="1" x14ac:dyDescent="0.3">
      <c r="B36" s="46">
        <v>25</v>
      </c>
      <c r="C36" s="282" t="s">
        <v>29</v>
      </c>
      <c r="D36" s="51" t="e">
        <f t="shared" si="0"/>
        <v>#REF!</v>
      </c>
      <c r="E36" s="48" t="e">
        <f>IF(D36=B36,'[1]1'!D$61,"")</f>
        <v>#REF!</v>
      </c>
      <c r="F36" s="49" t="e">
        <f t="shared" si="1"/>
        <v>#REF!</v>
      </c>
      <c r="G36" s="49" t="e">
        <f t="shared" si="2"/>
        <v>#REF!</v>
      </c>
      <c r="H36" s="49" t="e">
        <f t="shared" si="3"/>
        <v>#REF!</v>
      </c>
      <c r="I36" s="50" t="e">
        <f t="shared" si="4"/>
        <v>#REF!</v>
      </c>
      <c r="J36" s="3"/>
      <c r="K36" s="3"/>
      <c r="L36" s="3"/>
      <c r="M36" s="3"/>
      <c r="N36" s="3"/>
      <c r="O36" s="5"/>
      <c r="P36" s="3"/>
      <c r="Q36" s="111">
        <v>23</v>
      </c>
      <c r="R36" s="49" t="e">
        <f t="shared" si="8"/>
        <v>#REF!</v>
      </c>
      <c r="S36" s="107" t="e">
        <f t="shared" si="6"/>
        <v>#REF!</v>
      </c>
      <c r="T36" s="106" t="e">
        <f t="shared" si="7"/>
        <v>#REF!</v>
      </c>
      <c r="U36" s="108" t="e">
        <f t="shared" si="9"/>
        <v>#REF!</v>
      </c>
      <c r="V36" s="96"/>
    </row>
    <row r="37" spans="2:22" ht="15.75" thickBot="1" x14ac:dyDescent="0.3">
      <c r="B37" s="46">
        <v>26</v>
      </c>
      <c r="C37" s="282"/>
      <c r="D37" s="51" t="e">
        <f t="shared" si="0"/>
        <v>#REF!</v>
      </c>
      <c r="E37" s="52" t="e">
        <f>IF(D37=B37,'[1]1'!E$61,"")</f>
        <v>#REF!</v>
      </c>
      <c r="F37" s="49" t="e">
        <f t="shared" si="1"/>
        <v>#REF!</v>
      </c>
      <c r="G37" s="49" t="e">
        <f t="shared" si="2"/>
        <v>#REF!</v>
      </c>
      <c r="H37" s="49" t="e">
        <f t="shared" si="3"/>
        <v>#REF!</v>
      </c>
      <c r="I37" s="50" t="e">
        <f t="shared" si="4"/>
        <v>#REF!</v>
      </c>
      <c r="J37" s="3"/>
      <c r="K37" s="3"/>
      <c r="L37" s="3"/>
      <c r="M37" s="3"/>
      <c r="N37" s="3"/>
      <c r="O37" s="5"/>
      <c r="P37" s="3"/>
      <c r="Q37" s="111">
        <v>24</v>
      </c>
      <c r="R37" s="49" t="e">
        <f t="shared" si="8"/>
        <v>#REF!</v>
      </c>
      <c r="S37" s="107" t="e">
        <f t="shared" si="6"/>
        <v>#REF!</v>
      </c>
      <c r="T37" s="106" t="e">
        <f t="shared" si="7"/>
        <v>#REF!</v>
      </c>
      <c r="U37" s="108" t="e">
        <f t="shared" si="9"/>
        <v>#REF!</v>
      </c>
      <c r="V37" s="97"/>
    </row>
    <row r="38" spans="2:22" ht="15.75" thickBot="1" x14ac:dyDescent="0.3">
      <c r="B38" s="46">
        <v>27</v>
      </c>
      <c r="C38" s="282"/>
      <c r="D38" s="51" t="e">
        <f t="shared" si="0"/>
        <v>#REF!</v>
      </c>
      <c r="E38" s="52" t="e">
        <f>IF(D38=B38,'[1]1'!F$61,"")</f>
        <v>#REF!</v>
      </c>
      <c r="F38" s="49" t="e">
        <f t="shared" si="1"/>
        <v>#REF!</v>
      </c>
      <c r="G38" s="49" t="e">
        <f t="shared" si="2"/>
        <v>#REF!</v>
      </c>
      <c r="H38" s="49" t="e">
        <f t="shared" si="3"/>
        <v>#REF!</v>
      </c>
      <c r="I38" s="50" t="e">
        <f t="shared" si="4"/>
        <v>#REF!</v>
      </c>
      <c r="J38" s="3"/>
      <c r="K38" s="3"/>
      <c r="L38" s="3"/>
      <c r="M38" s="3"/>
      <c r="N38" s="3"/>
      <c r="O38" s="5"/>
      <c r="P38" s="3"/>
      <c r="Q38" s="111">
        <v>25</v>
      </c>
      <c r="R38" s="49" t="e">
        <f t="shared" si="8"/>
        <v>#REF!</v>
      </c>
      <c r="S38" s="107" t="e">
        <f t="shared" si="6"/>
        <v>#REF!</v>
      </c>
      <c r="T38" s="106" t="e">
        <f t="shared" si="7"/>
        <v>#REF!</v>
      </c>
      <c r="U38" s="108" t="e">
        <f t="shared" si="9"/>
        <v>#REF!</v>
      </c>
      <c r="V38" s="98"/>
    </row>
    <row r="39" spans="2:22" ht="15.75" thickBot="1" x14ac:dyDescent="0.3">
      <c r="B39" s="46">
        <v>28</v>
      </c>
      <c r="C39" s="282"/>
      <c r="D39" s="51" t="e">
        <f t="shared" si="0"/>
        <v>#REF!</v>
      </c>
      <c r="E39" s="52" t="e">
        <f>IF(D39=B39,'[1]1'!G$61,"")</f>
        <v>#REF!</v>
      </c>
      <c r="F39" s="49" t="e">
        <f t="shared" si="1"/>
        <v>#REF!</v>
      </c>
      <c r="G39" s="49" t="e">
        <f t="shared" si="2"/>
        <v>#REF!</v>
      </c>
      <c r="H39" s="49" t="e">
        <f t="shared" si="3"/>
        <v>#REF!</v>
      </c>
      <c r="I39" s="50" t="e">
        <f t="shared" si="4"/>
        <v>#REF!</v>
      </c>
      <c r="J39" s="3"/>
      <c r="K39" s="3"/>
      <c r="L39" s="3"/>
      <c r="M39" s="3"/>
      <c r="N39" s="3"/>
      <c r="O39" s="5"/>
      <c r="P39" s="3"/>
      <c r="Q39" s="110">
        <v>26</v>
      </c>
      <c r="R39" s="49" t="e">
        <f t="shared" si="8"/>
        <v>#REF!</v>
      </c>
      <c r="S39" s="107" t="e">
        <f t="shared" si="6"/>
        <v>#REF!</v>
      </c>
      <c r="T39" s="106" t="e">
        <f t="shared" si="7"/>
        <v>#REF!</v>
      </c>
      <c r="U39" s="108" t="e">
        <f t="shared" si="9"/>
        <v>#REF!</v>
      </c>
      <c r="V39" s="99"/>
    </row>
    <row r="40" spans="2:22" ht="15.75" thickBot="1" x14ac:dyDescent="0.3">
      <c r="B40" s="46">
        <v>29</v>
      </c>
      <c r="C40" s="282"/>
      <c r="D40" s="51" t="e">
        <f t="shared" si="0"/>
        <v>#REF!</v>
      </c>
      <c r="E40" s="52" t="e">
        <f>IF(D40=B40,'[1]1'!H$61,"")</f>
        <v>#REF!</v>
      </c>
      <c r="F40" s="49" t="e">
        <f t="shared" si="1"/>
        <v>#REF!</v>
      </c>
      <c r="G40" s="49" t="e">
        <f t="shared" si="2"/>
        <v>#REF!</v>
      </c>
      <c r="H40" s="49" t="e">
        <f t="shared" si="3"/>
        <v>#REF!</v>
      </c>
      <c r="I40" s="50" t="e">
        <f t="shared" si="4"/>
        <v>#REF!</v>
      </c>
      <c r="J40" s="3"/>
      <c r="K40" s="3"/>
      <c r="L40" s="3"/>
      <c r="M40" s="3"/>
      <c r="N40" s="3"/>
      <c r="O40" s="5"/>
      <c r="P40" s="3"/>
      <c r="Q40" s="111">
        <v>27</v>
      </c>
      <c r="R40" s="49" t="e">
        <f t="shared" si="8"/>
        <v>#REF!</v>
      </c>
      <c r="S40" s="107" t="e">
        <f t="shared" si="6"/>
        <v>#REF!</v>
      </c>
      <c r="T40" s="106" t="e">
        <f t="shared" si="7"/>
        <v>#REF!</v>
      </c>
      <c r="U40" s="108" t="e">
        <f t="shared" si="9"/>
        <v>#REF!</v>
      </c>
      <c r="V40" s="99"/>
    </row>
    <row r="41" spans="2:22" ht="15.75" thickBot="1" x14ac:dyDescent="0.3">
      <c r="B41" s="46">
        <v>30</v>
      </c>
      <c r="C41" s="282"/>
      <c r="D41" s="51" t="e">
        <f t="shared" si="0"/>
        <v>#REF!</v>
      </c>
      <c r="E41" s="52" t="e">
        <f>IF(D41=B41,'[1]1'!I$61,"")</f>
        <v>#REF!</v>
      </c>
      <c r="F41" s="49" t="e">
        <f t="shared" si="1"/>
        <v>#REF!</v>
      </c>
      <c r="G41" s="49" t="e">
        <f t="shared" si="2"/>
        <v>#REF!</v>
      </c>
      <c r="H41" s="49" t="e">
        <f t="shared" si="3"/>
        <v>#REF!</v>
      </c>
      <c r="I41" s="50" t="e">
        <f t="shared" si="4"/>
        <v>#REF!</v>
      </c>
      <c r="J41" s="3"/>
      <c r="K41" s="3"/>
      <c r="L41" s="3"/>
      <c r="M41" s="3"/>
      <c r="N41" s="3"/>
      <c r="O41" s="5"/>
      <c r="P41" s="3"/>
      <c r="Q41" s="111">
        <v>28</v>
      </c>
      <c r="R41" s="49" t="e">
        <f t="shared" si="8"/>
        <v>#REF!</v>
      </c>
      <c r="S41" s="107" t="e">
        <f t="shared" si="6"/>
        <v>#REF!</v>
      </c>
      <c r="T41" s="106" t="e">
        <f t="shared" si="7"/>
        <v>#REF!</v>
      </c>
      <c r="U41" s="108" t="e">
        <f t="shared" si="9"/>
        <v>#REF!</v>
      </c>
      <c r="V41" s="99"/>
    </row>
    <row r="42" spans="2:22" ht="15.75" thickBot="1" x14ac:dyDescent="0.3">
      <c r="B42" s="46">
        <v>31</v>
      </c>
      <c r="C42" s="282"/>
      <c r="D42" s="51" t="e">
        <f t="shared" si="0"/>
        <v>#REF!</v>
      </c>
      <c r="E42" s="52" t="e">
        <f>IF(D42=B42,'[1]1'!J$61,"")</f>
        <v>#REF!</v>
      </c>
      <c r="F42" s="49" t="e">
        <f t="shared" si="1"/>
        <v>#REF!</v>
      </c>
      <c r="G42" s="49" t="e">
        <f t="shared" si="2"/>
        <v>#REF!</v>
      </c>
      <c r="H42" s="49" t="e">
        <f t="shared" si="3"/>
        <v>#REF!</v>
      </c>
      <c r="I42" s="50" t="e">
        <f t="shared" si="4"/>
        <v>#REF!</v>
      </c>
      <c r="J42" s="3"/>
      <c r="K42" s="3"/>
      <c r="L42" s="3"/>
      <c r="M42" s="3"/>
      <c r="N42" s="3"/>
      <c r="O42" s="5"/>
      <c r="P42" s="3"/>
      <c r="Q42" s="111">
        <v>29</v>
      </c>
      <c r="R42" s="49" t="e">
        <f t="shared" si="8"/>
        <v>#REF!</v>
      </c>
      <c r="S42" s="107" t="e">
        <f t="shared" si="6"/>
        <v>#REF!</v>
      </c>
      <c r="T42" s="106" t="e">
        <f t="shared" si="7"/>
        <v>#REF!</v>
      </c>
      <c r="U42" s="108" t="e">
        <f t="shared" si="9"/>
        <v>#REF!</v>
      </c>
      <c r="V42" s="99"/>
    </row>
    <row r="43" spans="2:22" ht="15.75" thickBot="1" x14ac:dyDescent="0.3">
      <c r="B43" s="46">
        <v>32</v>
      </c>
      <c r="C43" s="282"/>
      <c r="D43" s="51" t="e">
        <f t="shared" si="0"/>
        <v>#REF!</v>
      </c>
      <c r="E43" s="52" t="e">
        <f>IF(D43=B43,'[1]1'!K$61,"")</f>
        <v>#REF!</v>
      </c>
      <c r="F43" s="49" t="e">
        <f t="shared" si="1"/>
        <v>#REF!</v>
      </c>
      <c r="G43" s="49" t="e">
        <f t="shared" si="2"/>
        <v>#REF!</v>
      </c>
      <c r="H43" s="49" t="e">
        <f t="shared" si="3"/>
        <v>#REF!</v>
      </c>
      <c r="I43" s="50" t="e">
        <f t="shared" si="4"/>
        <v>#REF!</v>
      </c>
      <c r="J43" s="3"/>
      <c r="K43" s="3"/>
      <c r="L43" s="3"/>
      <c r="M43" s="3"/>
      <c r="N43" s="3"/>
      <c r="O43" s="5"/>
      <c r="P43" s="3"/>
      <c r="Q43" s="111">
        <v>30</v>
      </c>
      <c r="R43" s="49" t="e">
        <f t="shared" si="8"/>
        <v>#REF!</v>
      </c>
      <c r="S43" s="107" t="e">
        <f t="shared" si="6"/>
        <v>#REF!</v>
      </c>
      <c r="T43" s="106" t="e">
        <f t="shared" si="7"/>
        <v>#REF!</v>
      </c>
      <c r="U43" s="108" t="e">
        <f t="shared" si="9"/>
        <v>#REF!</v>
      </c>
      <c r="V43" s="99"/>
    </row>
    <row r="44" spans="2:22" ht="15.75" thickBot="1" x14ac:dyDescent="0.3">
      <c r="B44" s="46">
        <v>33</v>
      </c>
      <c r="C44" s="282"/>
      <c r="D44" s="51" t="e">
        <f t="shared" si="0"/>
        <v>#REF!</v>
      </c>
      <c r="E44" s="52" t="e">
        <f>IF(D44=B44,'[1]1'!L$61,"")</f>
        <v>#REF!</v>
      </c>
      <c r="F44" s="49" t="e">
        <f t="shared" si="1"/>
        <v>#REF!</v>
      </c>
      <c r="G44" s="49" t="e">
        <f t="shared" si="2"/>
        <v>#REF!</v>
      </c>
      <c r="H44" s="49" t="e">
        <f t="shared" si="3"/>
        <v>#REF!</v>
      </c>
      <c r="I44" s="50" t="e">
        <f t="shared" si="4"/>
        <v>#REF!</v>
      </c>
      <c r="J44" s="3"/>
      <c r="K44" s="3"/>
      <c r="L44" s="3"/>
      <c r="M44" s="3"/>
      <c r="N44" s="3"/>
      <c r="O44" s="5"/>
      <c r="P44" s="3"/>
      <c r="Q44" s="110">
        <v>31</v>
      </c>
      <c r="R44" s="49" t="e">
        <f t="shared" si="8"/>
        <v>#REF!</v>
      </c>
      <c r="S44" s="107" t="e">
        <f t="shared" si="6"/>
        <v>#REF!</v>
      </c>
      <c r="T44" s="106" t="e">
        <f t="shared" si="7"/>
        <v>#REF!</v>
      </c>
      <c r="U44" s="108" t="e">
        <f t="shared" si="9"/>
        <v>#REF!</v>
      </c>
      <c r="V44" s="99"/>
    </row>
    <row r="45" spans="2:22" ht="15.75" thickBot="1" x14ac:dyDescent="0.3">
      <c r="B45" s="46">
        <v>34</v>
      </c>
      <c r="C45" s="282"/>
      <c r="D45" s="51" t="e">
        <f t="shared" si="0"/>
        <v>#REF!</v>
      </c>
      <c r="E45" s="52" t="e">
        <f>IF(D45=B45,'[1]1'!M$61,"")</f>
        <v>#REF!</v>
      </c>
      <c r="F45" s="49" t="e">
        <f t="shared" si="1"/>
        <v>#REF!</v>
      </c>
      <c r="G45" s="49" t="e">
        <f t="shared" si="2"/>
        <v>#REF!</v>
      </c>
      <c r="H45" s="49" t="e">
        <f t="shared" si="3"/>
        <v>#REF!</v>
      </c>
      <c r="I45" s="50" t="e">
        <f t="shared" si="4"/>
        <v>#REF!</v>
      </c>
      <c r="J45" s="3"/>
      <c r="K45" s="3"/>
      <c r="L45" s="3"/>
      <c r="M45" s="3"/>
      <c r="N45" s="3"/>
      <c r="O45" s="5"/>
      <c r="P45" s="3"/>
      <c r="Q45" s="111">
        <v>32</v>
      </c>
      <c r="R45" s="49" t="e">
        <f t="shared" si="8"/>
        <v>#REF!</v>
      </c>
      <c r="S45" s="107" t="e">
        <f t="shared" si="6"/>
        <v>#REF!</v>
      </c>
      <c r="T45" s="106" t="e">
        <f t="shared" si="7"/>
        <v>#REF!</v>
      </c>
      <c r="U45" s="108" t="e">
        <f t="shared" si="9"/>
        <v>#REF!</v>
      </c>
      <c r="V45" s="99"/>
    </row>
    <row r="46" spans="2:22" ht="15.75" thickBot="1" x14ac:dyDescent="0.3">
      <c r="B46" s="46">
        <v>35</v>
      </c>
      <c r="C46" s="282"/>
      <c r="D46" s="51" t="e">
        <f t="shared" si="0"/>
        <v>#REF!</v>
      </c>
      <c r="E46" s="52" t="e">
        <f>IF(D46=B46,'[1]1'!N$61,"")</f>
        <v>#REF!</v>
      </c>
      <c r="F46" s="49" t="e">
        <f t="shared" si="1"/>
        <v>#REF!</v>
      </c>
      <c r="G46" s="49" t="e">
        <f t="shared" si="2"/>
        <v>#REF!</v>
      </c>
      <c r="H46" s="49" t="e">
        <f t="shared" si="3"/>
        <v>#REF!</v>
      </c>
      <c r="I46" s="50" t="e">
        <f t="shared" si="4"/>
        <v>#REF!</v>
      </c>
      <c r="J46" s="3"/>
      <c r="K46" s="3"/>
      <c r="L46" s="3"/>
      <c r="M46" s="3"/>
      <c r="N46" s="3"/>
      <c r="O46" s="5"/>
      <c r="P46" s="3"/>
      <c r="Q46" s="111">
        <v>33</v>
      </c>
      <c r="R46" s="49" t="e">
        <f t="shared" si="8"/>
        <v>#REF!</v>
      </c>
      <c r="S46" s="107" t="e">
        <f t="shared" si="6"/>
        <v>#REF!</v>
      </c>
      <c r="T46" s="106" t="e">
        <f t="shared" si="7"/>
        <v>#REF!</v>
      </c>
      <c r="U46" s="108" t="e">
        <f t="shared" si="9"/>
        <v>#REF!</v>
      </c>
      <c r="V46" s="99"/>
    </row>
    <row r="47" spans="2:22" ht="15.75" thickBot="1" x14ac:dyDescent="0.3">
      <c r="B47" s="46">
        <v>36</v>
      </c>
      <c r="C47" s="282"/>
      <c r="D47" s="54" t="e">
        <f t="shared" si="0"/>
        <v>#REF!</v>
      </c>
      <c r="E47" s="55" t="e">
        <f>IF(D47=B47,'[1]1'!O$61,"")</f>
        <v>#REF!</v>
      </c>
      <c r="F47" s="49" t="e">
        <f t="shared" si="1"/>
        <v>#REF!</v>
      </c>
      <c r="G47" s="49" t="e">
        <f t="shared" si="2"/>
        <v>#REF!</v>
      </c>
      <c r="H47" s="49" t="e">
        <f t="shared" si="3"/>
        <v>#REF!</v>
      </c>
      <c r="I47" s="50" t="e">
        <f t="shared" si="4"/>
        <v>#REF!</v>
      </c>
      <c r="J47" s="3"/>
      <c r="K47" s="3"/>
      <c r="L47" s="3"/>
      <c r="M47" s="3"/>
      <c r="N47" s="3"/>
      <c r="O47" s="5"/>
      <c r="P47" s="3"/>
      <c r="Q47" s="111">
        <v>34</v>
      </c>
      <c r="R47" s="49" t="e">
        <f t="shared" si="8"/>
        <v>#REF!</v>
      </c>
      <c r="S47" s="107" t="e">
        <f t="shared" si="6"/>
        <v>#REF!</v>
      </c>
      <c r="T47" s="106" t="e">
        <f t="shared" si="7"/>
        <v>#REF!</v>
      </c>
      <c r="U47" s="108" t="e">
        <f t="shared" si="9"/>
        <v>#REF!</v>
      </c>
      <c r="V47" s="99"/>
    </row>
    <row r="48" spans="2:22" ht="15.75" thickBot="1" x14ac:dyDescent="0.3">
      <c r="B48" s="46">
        <v>37</v>
      </c>
      <c r="C48" s="58" t="e">
        <f>IF(B48&lt;=H$217,(D47+1),IF(B48=H$217+2,"",""))</f>
        <v>#REF!</v>
      </c>
      <c r="D48" s="59"/>
      <c r="E48" s="20"/>
      <c r="F48" s="60" t="e">
        <f>IF(B48&lt;=H$217,((F47-G47)),IF(B48=H$217+2,"TOTALES",""))</f>
        <v>#REF!</v>
      </c>
      <c r="G48" s="61" t="e">
        <f>IF(B48&lt;=H$217,(I48-H48),IF(B48=H$217+2,(SUM(G$11:G47)),""))</f>
        <v>#REF!</v>
      </c>
      <c r="H48" s="61" t="e">
        <f>IF(B48&lt;=H$217,((F48*$G$7/100)/12),IF(B48=H$217+2,(SUM(H$2:H46)),""))</f>
        <v>#REF!</v>
      </c>
      <c r="I48" s="62" t="e">
        <f>IF(B48&lt;=H$217,(I47),IF(B48=H$217+2,(SUM(I$11:I47)),""))</f>
        <v>#REF!</v>
      </c>
      <c r="J48" s="3"/>
      <c r="K48" s="3"/>
      <c r="L48" s="3"/>
      <c r="M48" s="3"/>
      <c r="N48" s="3"/>
      <c r="O48" s="5"/>
      <c r="P48" s="3"/>
      <c r="Q48" s="111">
        <v>35</v>
      </c>
      <c r="R48" s="49" t="e">
        <f t="shared" si="8"/>
        <v>#REF!</v>
      </c>
      <c r="S48" s="107" t="e">
        <f t="shared" si="6"/>
        <v>#REF!</v>
      </c>
      <c r="T48" s="106" t="e">
        <f t="shared" si="7"/>
        <v>#REF!</v>
      </c>
      <c r="U48" s="108" t="e">
        <f t="shared" si="9"/>
        <v>#REF!</v>
      </c>
      <c r="V48" s="99"/>
    </row>
    <row r="49" spans="2:22" ht="15.75" thickBot="1" x14ac:dyDescent="0.3">
      <c r="B49" s="46">
        <v>38</v>
      </c>
      <c r="C49" s="19"/>
      <c r="D49" s="19"/>
      <c r="E49" s="63"/>
      <c r="F49" s="64" t="s">
        <v>30</v>
      </c>
      <c r="G49" s="65" t="e">
        <f>SUM(G12:G47)</f>
        <v>#REF!</v>
      </c>
      <c r="H49" s="65" t="e">
        <f>SUM(H12:H47)</f>
        <v>#REF!</v>
      </c>
      <c r="I49" s="66" t="e">
        <f>SUM(I12:I47)</f>
        <v>#REF!</v>
      </c>
      <c r="J49" s="3"/>
      <c r="K49" s="3"/>
      <c r="L49" s="3"/>
      <c r="M49" s="3"/>
      <c r="N49" s="3"/>
      <c r="O49" s="5"/>
      <c r="P49" s="3"/>
      <c r="Q49" s="110">
        <v>36</v>
      </c>
      <c r="R49" s="49" t="e">
        <f t="shared" si="8"/>
        <v>#REF!</v>
      </c>
      <c r="S49" s="107" t="e">
        <f t="shared" si="6"/>
        <v>#REF!</v>
      </c>
      <c r="T49" s="106" t="e">
        <f t="shared" si="7"/>
        <v>#REF!</v>
      </c>
      <c r="U49" s="108" t="e">
        <f t="shared" si="9"/>
        <v>#REF!</v>
      </c>
      <c r="V49" s="100"/>
    </row>
    <row r="50" spans="2:22" ht="15.75" thickBot="1" x14ac:dyDescent="0.3">
      <c r="B50" s="67"/>
      <c r="C50" s="68"/>
      <c r="D50" s="68"/>
      <c r="E50" s="69"/>
      <c r="F50" s="70"/>
      <c r="G50" s="70"/>
      <c r="H50" s="70"/>
      <c r="I50" s="70"/>
      <c r="J50" s="70"/>
      <c r="K50" s="70"/>
      <c r="L50" s="70"/>
      <c r="M50" s="70"/>
      <c r="N50" s="70"/>
      <c r="O50" s="71"/>
      <c r="P50" s="3"/>
      <c r="S50" s="84" t="e">
        <f>SUM(S14:S49)</f>
        <v>#REF!</v>
      </c>
      <c r="T50" s="84" t="e">
        <f t="shared" ref="T50:V50" si="10">SUM(T14:T49)</f>
        <v>#REF!</v>
      </c>
      <c r="U50" s="84" t="e">
        <f t="shared" si="10"/>
        <v>#REF!</v>
      </c>
      <c r="V50" s="84" t="e">
        <f t="shared" si="10"/>
        <v>#REF!</v>
      </c>
    </row>
    <row r="53" spans="2:22" x14ac:dyDescent="0.25">
      <c r="F53" s="12"/>
      <c r="G53" s="12"/>
      <c r="H53" s="72"/>
    </row>
    <row r="130" spans="5:10" x14ac:dyDescent="0.25">
      <c r="E130" s="73">
        <v>0</v>
      </c>
      <c r="J130" s="74">
        <v>0</v>
      </c>
    </row>
    <row r="131" spans="5:10" x14ac:dyDescent="0.25">
      <c r="E131" s="75">
        <v>12</v>
      </c>
      <c r="J131" s="76">
        <v>1</v>
      </c>
    </row>
    <row r="132" spans="5:10" x14ac:dyDescent="0.25">
      <c r="E132" s="75">
        <v>13</v>
      </c>
      <c r="J132" s="76">
        <v>2</v>
      </c>
    </row>
    <row r="133" spans="5:10" x14ac:dyDescent="0.25">
      <c r="E133" s="75">
        <v>14</v>
      </c>
      <c r="J133" s="76">
        <v>3</v>
      </c>
    </row>
    <row r="134" spans="5:10" x14ac:dyDescent="0.25">
      <c r="E134" s="75">
        <v>15</v>
      </c>
      <c r="J134" s="76">
        <v>4</v>
      </c>
    </row>
    <row r="135" spans="5:10" x14ac:dyDescent="0.25">
      <c r="E135" s="75">
        <v>16</v>
      </c>
      <c r="J135" s="76">
        <v>5</v>
      </c>
    </row>
    <row r="136" spans="5:10" x14ac:dyDescent="0.25">
      <c r="E136" s="75">
        <v>17</v>
      </c>
      <c r="J136" s="76">
        <v>6</v>
      </c>
    </row>
    <row r="137" spans="5:10" x14ac:dyDescent="0.25">
      <c r="E137" s="75">
        <v>18</v>
      </c>
      <c r="J137" s="76">
        <v>7</v>
      </c>
    </row>
    <row r="138" spans="5:10" x14ac:dyDescent="0.25">
      <c r="E138" s="75">
        <v>19</v>
      </c>
      <c r="J138" s="76">
        <v>8</v>
      </c>
    </row>
    <row r="139" spans="5:10" x14ac:dyDescent="0.25">
      <c r="E139" s="75">
        <v>20</v>
      </c>
      <c r="J139" s="76">
        <v>9</v>
      </c>
    </row>
    <row r="140" spans="5:10" x14ac:dyDescent="0.25">
      <c r="E140" s="75">
        <v>21</v>
      </c>
      <c r="J140" s="76">
        <v>10</v>
      </c>
    </row>
    <row r="141" spans="5:10" x14ac:dyDescent="0.25">
      <c r="E141" s="75">
        <v>22</v>
      </c>
      <c r="J141" s="76">
        <v>11</v>
      </c>
    </row>
    <row r="142" spans="5:10" x14ac:dyDescent="0.25">
      <c r="E142" s="75">
        <v>23</v>
      </c>
      <c r="J142" s="76">
        <v>12</v>
      </c>
    </row>
    <row r="143" spans="5:10" x14ac:dyDescent="0.25">
      <c r="E143" s="75">
        <v>24</v>
      </c>
      <c r="J143" s="76">
        <v>13</v>
      </c>
    </row>
    <row r="144" spans="5:10" x14ac:dyDescent="0.25">
      <c r="E144" s="77"/>
      <c r="J144" s="76">
        <v>14</v>
      </c>
    </row>
    <row r="145" spans="5:10" x14ac:dyDescent="0.25">
      <c r="E145" s="77"/>
      <c r="J145" s="76">
        <v>15</v>
      </c>
    </row>
    <row r="146" spans="5:10" x14ac:dyDescent="0.25">
      <c r="E146" s="77"/>
      <c r="J146" s="76">
        <v>16</v>
      </c>
    </row>
    <row r="147" spans="5:10" x14ac:dyDescent="0.25">
      <c r="E147" s="77"/>
      <c r="J147" s="76">
        <v>17</v>
      </c>
    </row>
    <row r="148" spans="5:10" x14ac:dyDescent="0.25">
      <c r="E148" s="77"/>
      <c r="J148" s="76">
        <v>18</v>
      </c>
    </row>
    <row r="149" spans="5:10" x14ac:dyDescent="0.25">
      <c r="E149" s="77"/>
      <c r="J149" s="76">
        <v>19</v>
      </c>
    </row>
    <row r="150" spans="5:10" x14ac:dyDescent="0.25">
      <c r="E150" s="77"/>
      <c r="J150" s="76">
        <v>20</v>
      </c>
    </row>
    <row r="151" spans="5:10" x14ac:dyDescent="0.25">
      <c r="E151" s="77"/>
      <c r="J151" s="76">
        <v>21</v>
      </c>
    </row>
    <row r="152" spans="5:10" x14ac:dyDescent="0.25">
      <c r="E152" s="77"/>
      <c r="J152" s="76">
        <v>22</v>
      </c>
    </row>
    <row r="153" spans="5:10" x14ac:dyDescent="0.25">
      <c r="E153" s="77"/>
      <c r="J153" s="76">
        <v>23</v>
      </c>
    </row>
    <row r="154" spans="5:10" x14ac:dyDescent="0.25">
      <c r="E154" s="77"/>
      <c r="J154" s="76">
        <v>24</v>
      </c>
    </row>
    <row r="155" spans="5:10" x14ac:dyDescent="0.25">
      <c r="E155" s="77"/>
      <c r="J155" s="76">
        <v>25</v>
      </c>
    </row>
    <row r="156" spans="5:10" x14ac:dyDescent="0.25">
      <c r="E156" s="77"/>
      <c r="J156" s="76">
        <v>26</v>
      </c>
    </row>
    <row r="157" spans="5:10" x14ac:dyDescent="0.25">
      <c r="E157" s="77"/>
      <c r="J157" s="76">
        <v>27</v>
      </c>
    </row>
    <row r="158" spans="5:10" x14ac:dyDescent="0.25">
      <c r="E158" s="77"/>
      <c r="J158" s="76">
        <v>28</v>
      </c>
    </row>
    <row r="159" spans="5:10" x14ac:dyDescent="0.25">
      <c r="E159" s="77"/>
      <c r="J159" s="76">
        <v>29</v>
      </c>
    </row>
    <row r="160" spans="5:10" x14ac:dyDescent="0.25">
      <c r="E160" s="77"/>
      <c r="J160" s="76">
        <v>30</v>
      </c>
    </row>
    <row r="161" spans="5:10" x14ac:dyDescent="0.25">
      <c r="E161" s="77"/>
      <c r="J161" s="76">
        <v>31</v>
      </c>
    </row>
    <row r="162" spans="5:10" x14ac:dyDescent="0.25">
      <c r="E162" s="77"/>
      <c r="J162" s="76">
        <v>32</v>
      </c>
    </row>
    <row r="163" spans="5:10" x14ac:dyDescent="0.25">
      <c r="E163" s="77"/>
      <c r="J163" s="76">
        <v>33</v>
      </c>
    </row>
    <row r="164" spans="5:10" x14ac:dyDescent="0.25">
      <c r="E164" s="77"/>
      <c r="J164" s="76">
        <v>34</v>
      </c>
    </row>
    <row r="165" spans="5:10" x14ac:dyDescent="0.25">
      <c r="E165" s="77"/>
      <c r="J165" s="76">
        <v>35</v>
      </c>
    </row>
    <row r="166" spans="5:10" x14ac:dyDescent="0.25">
      <c r="E166" s="77"/>
      <c r="J166" s="76">
        <v>36</v>
      </c>
    </row>
    <row r="167" spans="5:10" x14ac:dyDescent="0.25">
      <c r="E167" s="77"/>
      <c r="J167" s="4"/>
    </row>
    <row r="168" spans="5:10" x14ac:dyDescent="0.25">
      <c r="E168" s="77"/>
    </row>
    <row r="169" spans="5:10" x14ac:dyDescent="0.25">
      <c r="E169" s="77"/>
    </row>
    <row r="170" spans="5:10" x14ac:dyDescent="0.25">
      <c r="E170" s="77"/>
    </row>
    <row r="171" spans="5:10" x14ac:dyDescent="0.25">
      <c r="E171" s="77"/>
    </row>
    <row r="172" spans="5:10" x14ac:dyDescent="0.25">
      <c r="E172" s="77"/>
    </row>
    <row r="173" spans="5:10" x14ac:dyDescent="0.25">
      <c r="E173" s="77"/>
    </row>
    <row r="174" spans="5:10" x14ac:dyDescent="0.25">
      <c r="E174" s="77"/>
    </row>
    <row r="175" spans="5:10" x14ac:dyDescent="0.25">
      <c r="E175" s="77"/>
    </row>
    <row r="176" spans="5:10"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217" spans="6:8" x14ac:dyDescent="0.25">
      <c r="F217" s="78" t="s">
        <v>31</v>
      </c>
      <c r="G217" s="79"/>
      <c r="H217" s="80" t="e">
        <f>I7</f>
        <v>#REF!</v>
      </c>
    </row>
    <row r="218" spans="6:8" x14ac:dyDescent="0.25">
      <c r="F218" s="78" t="s">
        <v>26</v>
      </c>
      <c r="G218" s="79"/>
      <c r="H218" s="81" t="e">
        <f>((((1+(G7/100)/12)^H217*(G7/100)/12)/((1+(G7/100)/12)^H217-1))*F12)</f>
        <v>#REF!</v>
      </c>
    </row>
  </sheetData>
  <mergeCells count="5">
    <mergeCell ref="E1:N1"/>
    <mergeCell ref="K6:N6"/>
    <mergeCell ref="C12:C23"/>
    <mergeCell ref="C24:C35"/>
    <mergeCell ref="C36:C47"/>
  </mergeCells>
  <conditionalFormatting sqref="G7 I7">
    <cfRule type="expression" dxfId="0" priority="1" stopIfTrue="1">
      <formula>G7=""</formula>
    </cfRule>
  </conditionalFormatting>
  <dataValidations count="2">
    <dataValidation type="list" allowBlank="1" showInputMessage="1" showErrorMessage="1" sqref="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G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G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G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G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G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G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G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G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G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G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G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G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G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G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00000000-0002-0000-0500-000000000000}">
      <formula1>$E$130:$E$143</formula1>
    </dataValidation>
    <dataValidation type="list" allowBlank="1" showInputMessage="1" showErrorMessage="1" sqref="WVR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I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I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I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I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I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I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I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I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I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I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I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I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I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I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I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xr:uid="{00000000-0002-0000-0500-000001000000}">
      <formula1>$J$130:$J$166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FIAGRO 1.2</vt:lpstr>
      <vt:lpstr>Cronograma</vt:lpstr>
      <vt:lpstr>Anexo 1</vt:lpstr>
      <vt:lpstr>Anexo 2</vt:lpstr>
      <vt:lpstr>Hoja1</vt:lpstr>
      <vt:lpstr>crédito</vt:lpstr>
    </vt:vector>
  </TitlesOfParts>
  <Company>DAI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Mora</dc:creator>
  <cp:lastModifiedBy>Usuario</cp:lastModifiedBy>
  <cp:lastPrinted>2020-02-17T14:25:58Z</cp:lastPrinted>
  <dcterms:created xsi:type="dcterms:W3CDTF">2017-01-31T18:49:26Z</dcterms:created>
  <dcterms:modified xsi:type="dcterms:W3CDTF">2020-02-17T14:54:07Z</dcterms:modified>
</cp:coreProperties>
</file>