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helvetas.sharepoint.com/sites/SAHTOSO/Shared Documents/SAHTOSO Chiquimula 2026/SCALL/Revisados/"/>
    </mc:Choice>
  </mc:AlternateContent>
  <xr:revisionPtr revIDLastSave="0" documentId="8_{AB0D9514-468F-4A2C-BB98-7A8D7088A4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CALL" sheetId="1" r:id="rId1"/>
    <sheet name="Distribució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G27" i="1"/>
  <c r="G26" i="1"/>
  <c r="C26" i="1"/>
  <c r="G25" i="1"/>
  <c r="C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C17" i="1"/>
  <c r="G16" i="1"/>
  <c r="C16" i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C9" i="1"/>
  <c r="G8" i="1"/>
  <c r="C8" i="1"/>
  <c r="F6" i="2" s="1"/>
  <c r="N6" i="2" s="1"/>
  <c r="I13" i="2" l="1"/>
  <c r="M13" i="2"/>
  <c r="G13" i="2"/>
  <c r="K13" i="2"/>
  <c r="L13" i="2"/>
  <c r="J13" i="2"/>
  <c r="H13" i="2"/>
  <c r="L9" i="2"/>
  <c r="J9" i="2"/>
  <c r="H9" i="2"/>
  <c r="M9" i="2"/>
  <c r="K9" i="2"/>
  <c r="I9" i="2"/>
  <c r="G9" i="2"/>
  <c r="N9" i="2" s="1"/>
  <c r="L7" i="2"/>
  <c r="K7" i="2"/>
  <c r="I7" i="2"/>
  <c r="M7" i="2"/>
  <c r="J7" i="2"/>
  <c r="H7" i="2"/>
  <c r="G7" i="2"/>
  <c r="M24" i="2"/>
  <c r="H24" i="2"/>
  <c r="L24" i="2"/>
  <c r="I24" i="2"/>
  <c r="J24" i="2"/>
  <c r="K24" i="2"/>
  <c r="G24" i="2"/>
  <c r="J23" i="2"/>
  <c r="G23" i="2"/>
  <c r="H23" i="2"/>
  <c r="I23" i="2"/>
  <c r="K23" i="2"/>
  <c r="L23" i="2"/>
  <c r="M23" i="2"/>
  <c r="I22" i="2"/>
  <c r="J22" i="2"/>
  <c r="K22" i="2"/>
  <c r="L22" i="2"/>
  <c r="M22" i="2"/>
  <c r="H22" i="2"/>
  <c r="G22" i="2"/>
  <c r="I21" i="2"/>
  <c r="G21" i="2"/>
  <c r="M21" i="2"/>
  <c r="L21" i="2"/>
  <c r="K21" i="2"/>
  <c r="J21" i="2"/>
  <c r="M20" i="2"/>
  <c r="K20" i="2"/>
  <c r="G20" i="2"/>
  <c r="H20" i="2"/>
  <c r="I20" i="2"/>
  <c r="J20" i="2"/>
  <c r="L20" i="2"/>
  <c r="M19" i="2"/>
  <c r="L19" i="2"/>
  <c r="K19" i="2"/>
  <c r="J19" i="2"/>
  <c r="I19" i="2"/>
  <c r="H19" i="2"/>
  <c r="G19" i="2"/>
  <c r="M18" i="2"/>
  <c r="K18" i="2"/>
  <c r="I18" i="2"/>
  <c r="H18" i="2"/>
  <c r="G18" i="2"/>
  <c r="L18" i="2"/>
  <c r="J18" i="2"/>
  <c r="H17" i="2"/>
  <c r="M17" i="2"/>
  <c r="L17" i="2"/>
  <c r="K17" i="2"/>
  <c r="J17" i="2"/>
  <c r="I17" i="2"/>
  <c r="G17" i="2"/>
  <c r="G16" i="2"/>
  <c r="M16" i="2"/>
  <c r="L16" i="2"/>
  <c r="K16" i="2"/>
  <c r="J16" i="2"/>
  <c r="I16" i="2"/>
  <c r="H16" i="2"/>
  <c r="I15" i="2"/>
  <c r="G15" i="2"/>
  <c r="M15" i="2"/>
  <c r="K15" i="2"/>
  <c r="L15" i="2"/>
  <c r="J15" i="2"/>
  <c r="H15" i="2"/>
  <c r="L14" i="2"/>
  <c r="G14" i="2"/>
  <c r="I14" i="2"/>
  <c r="M14" i="2"/>
  <c r="K14" i="2"/>
  <c r="J14" i="2"/>
  <c r="H14" i="2"/>
  <c r="G12" i="2"/>
  <c r="H12" i="2"/>
  <c r="I12" i="2"/>
  <c r="J12" i="2"/>
  <c r="K12" i="2"/>
  <c r="L12" i="2"/>
  <c r="M12" i="2"/>
  <c r="G11" i="2"/>
  <c r="H11" i="2"/>
  <c r="I11" i="2"/>
  <c r="J11" i="2"/>
  <c r="K11" i="2"/>
  <c r="L11" i="2"/>
  <c r="M11" i="2"/>
  <c r="G10" i="2"/>
  <c r="H10" i="2"/>
  <c r="I10" i="2"/>
  <c r="J10" i="2"/>
  <c r="K10" i="2"/>
  <c r="L10" i="2"/>
  <c r="M10" i="2"/>
  <c r="G8" i="2"/>
  <c r="I8" i="2"/>
  <c r="J8" i="2"/>
  <c r="K8" i="2"/>
  <c r="L8" i="2"/>
  <c r="M8" i="2"/>
  <c r="N7" i="2" l="1"/>
  <c r="N13" i="2"/>
  <c r="N12" i="2"/>
  <c r="N24" i="2"/>
  <c r="N20" i="2"/>
  <c r="N19" i="2"/>
  <c r="N18" i="2"/>
  <c r="N17" i="2"/>
  <c r="N15" i="2"/>
  <c r="N11" i="2"/>
  <c r="N10" i="2"/>
  <c r="N8" i="2"/>
  <c r="N23" i="2"/>
  <c r="N22" i="2"/>
  <c r="N21" i="2"/>
  <c r="N16" i="2"/>
  <c r="N14" i="2"/>
</calcChain>
</file>

<file path=xl/sharedStrings.xml><?xml version="1.0" encoding="utf-8"?>
<sst xmlns="http://schemas.openxmlformats.org/spreadsheetml/2006/main" count="61" uniqueCount="42">
  <si>
    <t>Anexo 1. Oferta económica de materiales SCALL para Camotán</t>
  </si>
  <si>
    <t>Número de sistemas</t>
  </si>
  <si>
    <t>Completar precios unitarios en GTQ con IVA, transporte, carga y descarga incluidos.</t>
  </si>
  <si>
    <t>Oferente: ____________________   Fecha: __________   Plazo de entrega: _____ días calendario desde la orden.</t>
  </si>
  <si>
    <t>No.</t>
  </si>
  <si>
    <t>Cantidad por sistema</t>
  </si>
  <si>
    <t>Cantidad Total</t>
  </si>
  <si>
    <t>Tipo</t>
  </si>
  <si>
    <t>Descripción del material</t>
  </si>
  <si>
    <t>Precio unitario GTQ</t>
  </si>
  <si>
    <t>Subtotal GTQ</t>
  </si>
  <si>
    <t>Unidad</t>
  </si>
  <si>
    <t>Tinaco de 2,500 litros + accesorios</t>
  </si>
  <si>
    <t>Tuberia de 1/2" PVC, 315 PSI norma ASTM D2241</t>
  </si>
  <si>
    <t>Tuberia de 3" PVC, 80 PSI junta cementada BAP</t>
  </si>
  <si>
    <t>Adaptador hembra de 1/2" PVC, cedula 40 norma ASTM D2466</t>
  </si>
  <si>
    <t>Codo de 1/2" PVC, cedula 40 norma ASTM D2466</t>
  </si>
  <si>
    <t>Codo de 3" X 90° PVC, sanitario</t>
  </si>
  <si>
    <t>Pegamento para PVC, 1/4 de galón</t>
  </si>
  <si>
    <t>Válvula de bola de 3" PVC, lisa.</t>
  </si>
  <si>
    <t>Tapón hembra de 3" PVC, con rosca, cedula 40 norma ASTM D2466</t>
  </si>
  <si>
    <t>Tee de 1/2" PVC, cedula 40 norma ASTM D2466</t>
  </si>
  <si>
    <t>Tee de 3" PVC, sanitario</t>
  </si>
  <si>
    <t>Unión universal de 1/2" PVC, cedula 40 norma ASTM D2466</t>
  </si>
  <si>
    <t>Válvula de 1/2" PVC</t>
  </si>
  <si>
    <t>Rollo</t>
  </si>
  <si>
    <t>Teflon en cinta de 1/2"</t>
  </si>
  <si>
    <t>Libra</t>
  </si>
  <si>
    <t>Alambre de amarre galvanizado, calibre 16</t>
  </si>
  <si>
    <t>Clavo para concreto de 2"</t>
  </si>
  <si>
    <t xml:space="preserve">Tornillo galvanizado para lamina con empaque de 2"  </t>
  </si>
  <si>
    <t>Tornillo para tablayeso de 2"</t>
  </si>
  <si>
    <t>Cemento de 4,060 PSI de 42.5 Kg</t>
  </si>
  <si>
    <t>TOTAL DE LA OFERTA GTQ</t>
  </si>
  <si>
    <t>El total se mostrará al completar los 19 precios unitarios. Las celdas amarillas son campos de cotización.</t>
  </si>
  <si>
    <t>Nombre y firma del representante: ________________________________________</t>
  </si>
  <si>
    <t>Distribución consolidada de materiales para Camotán</t>
  </si>
  <si>
    <t>Proyecto SAHTOSO. Entrega única en la Municipalidad de Camotán, Chiquimula.</t>
  </si>
  <si>
    <t>40 sistemas para al menos dos comunidades priorizadas. Nombres y asignación por comunidad por definir.</t>
  </si>
  <si>
    <t>Este consolidado corresponde a la misma compra de la hoja SCALL; no debe sumarse nuevamente.</t>
  </si>
  <si>
    <t>Descripción</t>
  </si>
  <si>
    <t>Total Camotán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</si>
</sst>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2" fillId="4" borderId="30" xfId="0" applyFont="1" applyFill="1" applyBorder="1" applyAlignment="1">
      <alignment horizontal="center" vertical="center" wrapText="1"/>
    </xf>
    <xf numFmtId="4" fontId="5" fillId="3" borderId="23" xfId="0" applyNumberFormat="1" applyFont="1" applyFill="1" applyBorder="1" applyAlignment="1">
      <alignment vertical="center" wrapText="1"/>
    </xf>
    <xf numFmtId="4" fontId="5" fillId="3" borderId="3" xfId="0" applyNumberFormat="1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" fontId="5" fillId="0" borderId="22" xfId="0" applyNumberFormat="1" applyFont="1" applyBorder="1" applyAlignment="1">
      <alignment wrapText="1"/>
    </xf>
    <xf numFmtId="0" fontId="5" fillId="0" borderId="27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4" fontId="5" fillId="0" borderId="20" xfId="0" applyNumberFormat="1" applyFont="1" applyBorder="1" applyAlignment="1">
      <alignment wrapText="1"/>
    </xf>
    <xf numFmtId="4" fontId="5" fillId="3" borderId="3" xfId="0" applyNumberFormat="1" applyFont="1" applyFill="1" applyBorder="1" applyAlignment="1">
      <alignment wrapText="1"/>
    </xf>
    <xf numFmtId="0" fontId="5" fillId="0" borderId="28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4" fontId="5" fillId="3" borderId="9" xfId="0" applyNumberFormat="1" applyFont="1" applyFill="1" applyBorder="1" applyAlignment="1">
      <alignment wrapText="1"/>
    </xf>
    <xf numFmtId="4" fontId="5" fillId="0" borderId="10" xfId="0" applyNumberFormat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5" fillId="0" borderId="2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30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zoomScale="70" zoomScaleNormal="70" workbookViewId="0">
      <pane ySplit="7" topLeftCell="A8" activePane="bottomLeft" state="frozen"/>
      <selection pane="bottomLeft" activeCell="E11" sqref="E11"/>
    </sheetView>
  </sheetViews>
  <sheetFormatPr defaultColWidth="11.42578125" defaultRowHeight="15"/>
  <cols>
    <col min="1" max="1" width="5.85546875" style="28" customWidth="1"/>
    <col min="2" max="2" width="14.5703125" style="28" customWidth="1"/>
    <col min="3" max="4" width="11.42578125" style="7"/>
    <col min="5" max="5" width="51.28515625" style="7" bestFit="1" customWidth="1"/>
    <col min="6" max="6" width="15.7109375" style="7" customWidth="1"/>
    <col min="7" max="7" width="15.140625" style="7" customWidth="1"/>
    <col min="8" max="16384" width="11.42578125" style="7"/>
  </cols>
  <sheetData>
    <row r="1" spans="1:7" ht="27" customHeight="1">
      <c r="A1" s="38" t="s">
        <v>0</v>
      </c>
      <c r="B1" s="38"/>
      <c r="C1" s="38"/>
      <c r="D1" s="38"/>
      <c r="E1" s="38"/>
      <c r="F1" s="38"/>
      <c r="G1" s="38"/>
    </row>
    <row r="2" spans="1:7" ht="27" customHeight="1">
      <c r="A2" s="35" t="s">
        <v>1</v>
      </c>
      <c r="B2" s="35"/>
      <c r="C2" s="9">
        <v>40</v>
      </c>
      <c r="D2" s="35"/>
      <c r="E2" s="35"/>
      <c r="F2" s="35"/>
      <c r="G2" s="35"/>
    </row>
    <row r="3" spans="1:7" ht="27" customHeight="1">
      <c r="A3" s="35" t="s">
        <v>2</v>
      </c>
      <c r="B3" s="36"/>
      <c r="C3" s="35"/>
      <c r="D3" s="35"/>
      <c r="E3" s="35"/>
      <c r="F3" s="35"/>
      <c r="G3" s="35"/>
    </row>
    <row r="4" spans="1:7" ht="27" customHeight="1">
      <c r="A4" s="35" t="s">
        <v>3</v>
      </c>
      <c r="B4" s="36"/>
      <c r="C4" s="35"/>
      <c r="D4" s="35"/>
      <c r="E4" s="35"/>
      <c r="F4" s="35"/>
      <c r="G4" s="35"/>
    </row>
    <row r="5" spans="1:7" ht="16.149999999999999" customHeight="1">
      <c r="A5" s="10"/>
      <c r="B5" s="10"/>
      <c r="C5" s="8"/>
      <c r="D5" s="8"/>
      <c r="E5" s="8"/>
      <c r="F5" s="8"/>
      <c r="G5" s="8"/>
    </row>
    <row r="6" spans="1:7" ht="27" customHeight="1">
      <c r="A6" s="41" t="s">
        <v>4</v>
      </c>
      <c r="B6" s="43" t="s">
        <v>5</v>
      </c>
      <c r="C6" s="45" t="s">
        <v>6</v>
      </c>
      <c r="D6" s="45" t="s">
        <v>7</v>
      </c>
      <c r="E6" s="47" t="s">
        <v>8</v>
      </c>
      <c r="F6" s="49" t="s">
        <v>9</v>
      </c>
      <c r="G6" s="39" t="s">
        <v>10</v>
      </c>
    </row>
    <row r="7" spans="1:7" ht="26.45" customHeight="1">
      <c r="A7" s="42"/>
      <c r="B7" s="44"/>
      <c r="C7" s="46"/>
      <c r="D7" s="46"/>
      <c r="E7" s="48"/>
      <c r="F7" s="50"/>
      <c r="G7" s="40"/>
    </row>
    <row r="8" spans="1:7" ht="33" customHeight="1">
      <c r="A8" s="31">
        <v>1</v>
      </c>
      <c r="B8" s="11">
        <v>2</v>
      </c>
      <c r="C8" s="12">
        <f>B8*$C$2</f>
        <v>80</v>
      </c>
      <c r="D8" s="13" t="s">
        <v>11</v>
      </c>
      <c r="E8" s="14" t="s">
        <v>12</v>
      </c>
      <c r="F8" s="5"/>
      <c r="G8" s="15" t="str">
        <f t="shared" ref="G8:G26" si="0">IF(F8="","",F8*C8)</f>
        <v/>
      </c>
    </row>
    <row r="9" spans="1:7" ht="33" customHeight="1">
      <c r="A9" s="32">
        <v>2</v>
      </c>
      <c r="B9" s="16">
        <v>1</v>
      </c>
      <c r="C9" s="17">
        <f>B9*$C$2</f>
        <v>40</v>
      </c>
      <c r="D9" s="18" t="s">
        <v>11</v>
      </c>
      <c r="E9" s="19" t="s">
        <v>13</v>
      </c>
      <c r="F9" s="6"/>
      <c r="G9" s="20" t="str">
        <f t="shared" si="0"/>
        <v/>
      </c>
    </row>
    <row r="10" spans="1:7" ht="33" customHeight="1">
      <c r="A10" s="32">
        <v>3</v>
      </c>
      <c r="B10" s="16">
        <v>5</v>
      </c>
      <c r="C10" s="17">
        <f>B10*$C$2</f>
        <v>200</v>
      </c>
      <c r="D10" s="18" t="s">
        <v>11</v>
      </c>
      <c r="E10" s="19" t="s">
        <v>14</v>
      </c>
      <c r="F10" s="6"/>
      <c r="G10" s="20" t="str">
        <f t="shared" si="0"/>
        <v/>
      </c>
    </row>
    <row r="11" spans="1:7" ht="33" customHeight="1">
      <c r="A11" s="32">
        <v>4</v>
      </c>
      <c r="B11" s="16">
        <v>3</v>
      </c>
      <c r="C11" s="17">
        <f>B11*$C$2</f>
        <v>120</v>
      </c>
      <c r="D11" s="18" t="s">
        <v>11</v>
      </c>
      <c r="E11" s="19" t="s">
        <v>15</v>
      </c>
      <c r="F11" s="6"/>
      <c r="G11" s="20" t="str">
        <f t="shared" si="0"/>
        <v/>
      </c>
    </row>
    <row r="12" spans="1:7" ht="33" customHeight="1">
      <c r="A12" s="32">
        <v>5</v>
      </c>
      <c r="B12" s="16">
        <v>4</v>
      </c>
      <c r="C12" s="17">
        <f>B12*$C$2</f>
        <v>160</v>
      </c>
      <c r="D12" s="18" t="s">
        <v>11</v>
      </c>
      <c r="E12" s="19" t="s">
        <v>16</v>
      </c>
      <c r="F12" s="6"/>
      <c r="G12" s="20" t="str">
        <f t="shared" si="0"/>
        <v/>
      </c>
    </row>
    <row r="13" spans="1:7" ht="33" customHeight="1">
      <c r="A13" s="32">
        <v>6</v>
      </c>
      <c r="B13" s="16">
        <v>10</v>
      </c>
      <c r="C13" s="17">
        <f>B13*$C$2</f>
        <v>400</v>
      </c>
      <c r="D13" s="18" t="s">
        <v>11</v>
      </c>
      <c r="E13" s="19" t="s">
        <v>17</v>
      </c>
      <c r="F13" s="6"/>
      <c r="G13" s="20" t="str">
        <f t="shared" si="0"/>
        <v/>
      </c>
    </row>
    <row r="14" spans="1:7" ht="33" customHeight="1">
      <c r="A14" s="32">
        <v>7</v>
      </c>
      <c r="B14" s="16">
        <v>1</v>
      </c>
      <c r="C14" s="17">
        <f>B14*$C$2</f>
        <v>40</v>
      </c>
      <c r="D14" s="18" t="s">
        <v>11</v>
      </c>
      <c r="E14" s="19" t="s">
        <v>18</v>
      </c>
      <c r="F14" s="6"/>
      <c r="G14" s="20" t="str">
        <f t="shared" si="0"/>
        <v/>
      </c>
    </row>
    <row r="15" spans="1:7" ht="33" customHeight="1">
      <c r="A15" s="32">
        <v>8</v>
      </c>
      <c r="B15" s="16">
        <v>2</v>
      </c>
      <c r="C15" s="17">
        <f>B15*$C$2</f>
        <v>80</v>
      </c>
      <c r="D15" s="18" t="s">
        <v>11</v>
      </c>
      <c r="E15" s="19" t="s">
        <v>19</v>
      </c>
      <c r="F15" s="6"/>
      <c r="G15" s="20" t="str">
        <f t="shared" si="0"/>
        <v/>
      </c>
    </row>
    <row r="16" spans="1:7" ht="33" customHeight="1">
      <c r="A16" s="32">
        <v>9</v>
      </c>
      <c r="B16" s="16">
        <v>3</v>
      </c>
      <c r="C16" s="17">
        <f>B16*$C$2</f>
        <v>120</v>
      </c>
      <c r="D16" s="18" t="s">
        <v>11</v>
      </c>
      <c r="E16" s="19" t="s">
        <v>20</v>
      </c>
      <c r="F16" s="6"/>
      <c r="G16" s="20" t="str">
        <f t="shared" si="0"/>
        <v/>
      </c>
    </row>
    <row r="17" spans="1:7" ht="33" customHeight="1">
      <c r="A17" s="32">
        <v>10</v>
      </c>
      <c r="B17" s="16">
        <v>2</v>
      </c>
      <c r="C17" s="17">
        <f>B17*$C$2</f>
        <v>80</v>
      </c>
      <c r="D17" s="18" t="s">
        <v>11</v>
      </c>
      <c r="E17" s="19" t="s">
        <v>21</v>
      </c>
      <c r="F17" s="6"/>
      <c r="G17" s="20" t="str">
        <f t="shared" si="0"/>
        <v/>
      </c>
    </row>
    <row r="18" spans="1:7" ht="33" customHeight="1">
      <c r="A18" s="32">
        <v>11</v>
      </c>
      <c r="B18" s="16">
        <v>6</v>
      </c>
      <c r="C18" s="17">
        <f>B18*$C$2</f>
        <v>240</v>
      </c>
      <c r="D18" s="18" t="s">
        <v>11</v>
      </c>
      <c r="E18" s="19" t="s">
        <v>22</v>
      </c>
      <c r="F18" s="6"/>
      <c r="G18" s="20" t="str">
        <f t="shared" si="0"/>
        <v/>
      </c>
    </row>
    <row r="19" spans="1:7" ht="33" customHeight="1">
      <c r="A19" s="32">
        <v>12</v>
      </c>
      <c r="B19" s="16">
        <v>2</v>
      </c>
      <c r="C19" s="17">
        <f>B19*$C$2</f>
        <v>80</v>
      </c>
      <c r="D19" s="18" t="s">
        <v>11</v>
      </c>
      <c r="E19" s="19" t="s">
        <v>23</v>
      </c>
      <c r="F19" s="6"/>
      <c r="G19" s="20" t="str">
        <f t="shared" si="0"/>
        <v/>
      </c>
    </row>
    <row r="20" spans="1:7" ht="33" customHeight="1">
      <c r="A20" s="32">
        <v>13</v>
      </c>
      <c r="B20" s="16">
        <v>2</v>
      </c>
      <c r="C20" s="17">
        <f>B20*$C$2</f>
        <v>80</v>
      </c>
      <c r="D20" s="18" t="s">
        <v>11</v>
      </c>
      <c r="E20" s="19" t="s">
        <v>24</v>
      </c>
      <c r="F20" s="6"/>
      <c r="G20" s="20" t="str">
        <f t="shared" si="0"/>
        <v/>
      </c>
    </row>
    <row r="21" spans="1:7" ht="33" customHeight="1">
      <c r="A21" s="32">
        <v>14</v>
      </c>
      <c r="B21" s="16">
        <v>1</v>
      </c>
      <c r="C21" s="17">
        <f>B21*$C$2</f>
        <v>40</v>
      </c>
      <c r="D21" s="18" t="s">
        <v>25</v>
      </c>
      <c r="E21" s="19" t="s">
        <v>26</v>
      </c>
      <c r="F21" s="6"/>
      <c r="G21" s="20" t="str">
        <f t="shared" si="0"/>
        <v/>
      </c>
    </row>
    <row r="22" spans="1:7" ht="33" customHeight="1">
      <c r="A22" s="32">
        <v>15</v>
      </c>
      <c r="B22" s="16">
        <v>10</v>
      </c>
      <c r="C22" s="17">
        <f>B22*$C$2</f>
        <v>400</v>
      </c>
      <c r="D22" s="18" t="s">
        <v>27</v>
      </c>
      <c r="E22" s="19" t="s">
        <v>28</v>
      </c>
      <c r="F22" s="6"/>
      <c r="G22" s="20" t="str">
        <f t="shared" si="0"/>
        <v/>
      </c>
    </row>
    <row r="23" spans="1:7" ht="33" customHeight="1">
      <c r="A23" s="32">
        <v>16</v>
      </c>
      <c r="B23" s="16">
        <v>70</v>
      </c>
      <c r="C23" s="17">
        <f>B23*$C$2</f>
        <v>2800</v>
      </c>
      <c r="D23" s="18" t="s">
        <v>11</v>
      </c>
      <c r="E23" s="19" t="s">
        <v>29</v>
      </c>
      <c r="F23" s="21"/>
      <c r="G23" s="20" t="str">
        <f t="shared" si="0"/>
        <v/>
      </c>
    </row>
    <row r="24" spans="1:7" ht="33" customHeight="1">
      <c r="A24" s="32">
        <v>17</v>
      </c>
      <c r="B24" s="16">
        <v>60</v>
      </c>
      <c r="C24" s="17">
        <f>B24*$C$2</f>
        <v>2400</v>
      </c>
      <c r="D24" s="18" t="s">
        <v>11</v>
      </c>
      <c r="E24" s="19" t="s">
        <v>30</v>
      </c>
      <c r="F24" s="6"/>
      <c r="G24" s="20" t="str">
        <f t="shared" si="0"/>
        <v/>
      </c>
    </row>
    <row r="25" spans="1:7" ht="33" customHeight="1">
      <c r="A25" s="32">
        <v>18</v>
      </c>
      <c r="B25" s="16">
        <v>70</v>
      </c>
      <c r="C25" s="17">
        <f>B25*$C$2</f>
        <v>2800</v>
      </c>
      <c r="D25" s="18" t="s">
        <v>11</v>
      </c>
      <c r="E25" s="19" t="s">
        <v>31</v>
      </c>
      <c r="F25" s="6"/>
      <c r="G25" s="20" t="str">
        <f t="shared" si="0"/>
        <v/>
      </c>
    </row>
    <row r="26" spans="1:7" ht="33" customHeight="1">
      <c r="A26" s="33">
        <v>19</v>
      </c>
      <c r="B26" s="22">
        <v>3</v>
      </c>
      <c r="C26" s="23">
        <f>B26*$C$2</f>
        <v>120</v>
      </c>
      <c r="D26" s="24" t="s">
        <v>11</v>
      </c>
      <c r="E26" s="25" t="s">
        <v>32</v>
      </c>
      <c r="F26" s="26"/>
      <c r="G26" s="27" t="str">
        <f t="shared" si="0"/>
        <v/>
      </c>
    </row>
    <row r="27" spans="1:7" ht="15.6">
      <c r="E27" s="29" t="s">
        <v>33</v>
      </c>
      <c r="F27" s="30"/>
      <c r="G27" s="30" t="str">
        <f>IF(COUNT(F8:F26)=19,SUM(G8:G26),"")</f>
        <v/>
      </c>
    </row>
    <row r="28" spans="1:7" ht="30" customHeight="1">
      <c r="A28" s="35" t="s">
        <v>34</v>
      </c>
      <c r="B28" s="36"/>
      <c r="C28" s="35"/>
      <c r="D28" s="35"/>
      <c r="E28" s="35"/>
      <c r="F28" s="35"/>
      <c r="G28" s="35"/>
    </row>
    <row r="29" spans="1:7" ht="52.15" customHeight="1">
      <c r="A29" s="55" t="s">
        <v>35</v>
      </c>
      <c r="B29" s="37"/>
      <c r="C29" s="55"/>
      <c r="D29" s="55"/>
      <c r="E29" s="55"/>
      <c r="F29" s="55"/>
      <c r="G29" s="55"/>
    </row>
  </sheetData>
  <mergeCells count="14">
    <mergeCell ref="A28:G28"/>
    <mergeCell ref="A29:G29"/>
    <mergeCell ref="A1:G1"/>
    <mergeCell ref="D2:G2"/>
    <mergeCell ref="A3:G3"/>
    <mergeCell ref="A4:G4"/>
    <mergeCell ref="A2:B2"/>
    <mergeCell ref="G6:G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5"/>
  <sheetViews>
    <sheetView showGridLines="0" workbookViewId="0">
      <pane ySplit="5" topLeftCell="A6" activePane="bottomLeft" state="frozen"/>
      <selection pane="bottomLeft"/>
    </sheetView>
  </sheetViews>
  <sheetFormatPr defaultColWidth="11.42578125" defaultRowHeight="14.45"/>
  <cols>
    <col min="2" max="2" width="6" style="1" customWidth="1"/>
    <col min="3" max="3" width="70" style="2" customWidth="1"/>
    <col min="4" max="6" width="17" customWidth="1"/>
    <col min="7" max="13" width="10.42578125" customWidth="1"/>
    <col min="14" max="14" width="11" style="1" customWidth="1"/>
  </cols>
  <sheetData>
    <row r="1" spans="2:14" ht="27" customHeight="1">
      <c r="B1" s="51" t="s">
        <v>36</v>
      </c>
      <c r="C1" s="52"/>
      <c r="D1" s="52"/>
      <c r="E1" s="52"/>
      <c r="F1" s="52"/>
    </row>
    <row r="2" spans="2:14" ht="27" customHeight="1">
      <c r="B2" s="53" t="s">
        <v>37</v>
      </c>
      <c r="C2" s="54"/>
      <c r="D2" s="54"/>
      <c r="E2" s="54"/>
      <c r="F2" s="54"/>
    </row>
    <row r="3" spans="2:14" ht="27" customHeight="1">
      <c r="B3" s="53" t="s">
        <v>38</v>
      </c>
      <c r="C3" s="54"/>
      <c r="D3" s="54"/>
      <c r="E3" s="54"/>
      <c r="F3" s="54"/>
    </row>
    <row r="4" spans="2:14" ht="27" customHeight="1">
      <c r="B4" s="53" t="s">
        <v>39</v>
      </c>
      <c r="C4" s="54"/>
      <c r="D4" s="54"/>
      <c r="E4" s="54"/>
      <c r="F4" s="54"/>
    </row>
    <row r="5" spans="2:14" ht="34.15" customHeight="1">
      <c r="B5" s="4" t="s">
        <v>4</v>
      </c>
      <c r="C5" s="4" t="s">
        <v>40</v>
      </c>
      <c r="D5" s="4" t="s">
        <v>5</v>
      </c>
      <c r="E5" s="4" t="s">
        <v>7</v>
      </c>
      <c r="F5" s="4" t="s">
        <v>41</v>
      </c>
      <c r="N5"/>
    </row>
    <row r="6" spans="2:14" s="3" customFormat="1" ht="34.15" customHeight="1">
      <c r="B6" s="34">
        <f>SCALL!A8</f>
        <v>1</v>
      </c>
      <c r="C6" s="34" t="str">
        <f>SCALL!E8</f>
        <v>Tinaco de 2,500 litros + accesorios</v>
      </c>
      <c r="D6" s="34">
        <f>SCALL!B8</f>
        <v>2</v>
      </c>
      <c r="E6" s="34" t="str">
        <f>SCALL!D8</f>
        <v>Unidad</v>
      </c>
      <c r="F6" s="34">
        <f>SCALL!C8</f>
        <v>80</v>
      </c>
      <c r="G6"/>
      <c r="H6"/>
      <c r="I6"/>
      <c r="J6"/>
      <c r="K6"/>
      <c r="L6"/>
      <c r="M6"/>
      <c r="N6">
        <f t="shared" ref="N6:N24" si="0">SUM(F6:M6)</f>
        <v>80</v>
      </c>
    </row>
    <row r="7" spans="2:14" s="3" customFormat="1" ht="34.15" customHeight="1">
      <c r="B7" s="34">
        <f>SCALL!A9</f>
        <v>2</v>
      </c>
      <c r="C7" s="34" t="str">
        <f>SCALL!E9</f>
        <v>Tuberia de 1/2" PVC, 315 PSI norma ASTM D2241</v>
      </c>
      <c r="D7" s="34">
        <f>SCALL!B9</f>
        <v>1</v>
      </c>
      <c r="E7" s="34" t="str">
        <f>SCALL!D9</f>
        <v>Unidad</v>
      </c>
      <c r="F7" s="34">
        <v>40</v>
      </c>
      <c r="G7">
        <f t="shared" ref="G7:G24" si="1">(D7*11)</f>
        <v>11</v>
      </c>
      <c r="H7">
        <f t="shared" ref="H7:H24" si="2">(D7*8)</f>
        <v>8</v>
      </c>
      <c r="I7">
        <f t="shared" ref="I7:I24" si="3">(D7*8)</f>
        <v>8</v>
      </c>
      <c r="J7">
        <f t="shared" ref="J7:J24" si="4">(D7*8)</f>
        <v>8</v>
      </c>
      <c r="K7">
        <f t="shared" ref="K7:K24" si="5">(D7*8)</f>
        <v>8</v>
      </c>
      <c r="L7">
        <f t="shared" ref="L7:L24" si="6">(D7*8)</f>
        <v>8</v>
      </c>
      <c r="M7">
        <f t="shared" ref="M7:M24" si="7">(D7*8)</f>
        <v>8</v>
      </c>
      <c r="N7">
        <f t="shared" si="0"/>
        <v>99</v>
      </c>
    </row>
    <row r="8" spans="2:14" s="3" customFormat="1" ht="34.15" customHeight="1">
      <c r="B8" s="34">
        <f>SCALL!A10</f>
        <v>3</v>
      </c>
      <c r="C8" s="34" t="str">
        <f>SCALL!E10</f>
        <v>Tuberia de 3" PVC, 80 PSI junta cementada BAP</v>
      </c>
      <c r="D8" s="34">
        <f>SCALL!B10</f>
        <v>5</v>
      </c>
      <c r="E8" s="34" t="str">
        <f>SCALL!D10</f>
        <v>Unidad</v>
      </c>
      <c r="F8" s="34">
        <v>200</v>
      </c>
      <c r="G8">
        <f t="shared" si="1"/>
        <v>55</v>
      </c>
      <c r="H8"/>
      <c r="I8">
        <f t="shared" si="3"/>
        <v>40</v>
      </c>
      <c r="J8">
        <f t="shared" si="4"/>
        <v>40</v>
      </c>
      <c r="K8">
        <f t="shared" si="5"/>
        <v>40</v>
      </c>
      <c r="L8">
        <f t="shared" si="6"/>
        <v>40</v>
      </c>
      <c r="M8">
        <f t="shared" si="7"/>
        <v>40</v>
      </c>
      <c r="N8">
        <f t="shared" si="0"/>
        <v>455</v>
      </c>
    </row>
    <row r="9" spans="2:14" s="3" customFormat="1" ht="34.15" customHeight="1">
      <c r="B9" s="34">
        <f>SCALL!A11</f>
        <v>4</v>
      </c>
      <c r="C9" s="34" t="str">
        <f>SCALL!E11</f>
        <v>Adaptador hembra de 1/2" PVC, cedula 40 norma ASTM D2466</v>
      </c>
      <c r="D9" s="34">
        <f>SCALL!B11</f>
        <v>3</v>
      </c>
      <c r="E9" s="34" t="str">
        <f>SCALL!D11</f>
        <v>Unidad</v>
      </c>
      <c r="F9" s="34">
        <v>120</v>
      </c>
      <c r="G9">
        <f t="shared" si="1"/>
        <v>33</v>
      </c>
      <c r="H9">
        <f t="shared" si="2"/>
        <v>24</v>
      </c>
      <c r="I9">
        <f t="shared" si="3"/>
        <v>24</v>
      </c>
      <c r="J9">
        <f t="shared" si="4"/>
        <v>24</v>
      </c>
      <c r="K9">
        <f t="shared" si="5"/>
        <v>24</v>
      </c>
      <c r="L9">
        <f t="shared" si="6"/>
        <v>24</v>
      </c>
      <c r="M9">
        <f t="shared" si="7"/>
        <v>24</v>
      </c>
      <c r="N9">
        <f t="shared" si="0"/>
        <v>297</v>
      </c>
    </row>
    <row r="10" spans="2:14" s="3" customFormat="1" ht="34.15" customHeight="1">
      <c r="B10" s="34">
        <f>SCALL!A12</f>
        <v>5</v>
      </c>
      <c r="C10" s="34" t="str">
        <f>SCALL!E12</f>
        <v>Codo de 1/2" PVC, cedula 40 norma ASTM D2466</v>
      </c>
      <c r="D10" s="34">
        <f>SCALL!B12</f>
        <v>4</v>
      </c>
      <c r="E10" s="34" t="str">
        <f>SCALL!D12</f>
        <v>Unidad</v>
      </c>
      <c r="F10" s="34">
        <v>160</v>
      </c>
      <c r="G10">
        <f t="shared" si="1"/>
        <v>44</v>
      </c>
      <c r="H10">
        <f t="shared" si="2"/>
        <v>32</v>
      </c>
      <c r="I10">
        <f t="shared" si="3"/>
        <v>32</v>
      </c>
      <c r="J10">
        <f t="shared" si="4"/>
        <v>32</v>
      </c>
      <c r="K10">
        <f t="shared" si="5"/>
        <v>32</v>
      </c>
      <c r="L10">
        <f t="shared" si="6"/>
        <v>32</v>
      </c>
      <c r="M10">
        <f t="shared" si="7"/>
        <v>32</v>
      </c>
      <c r="N10">
        <f t="shared" si="0"/>
        <v>396</v>
      </c>
    </row>
    <row r="11" spans="2:14" s="3" customFormat="1" ht="34.15" customHeight="1">
      <c r="B11" s="34">
        <f>SCALL!A13</f>
        <v>6</v>
      </c>
      <c r="C11" s="34" t="str">
        <f>SCALL!E13</f>
        <v>Codo de 3" X 90° PVC, sanitario</v>
      </c>
      <c r="D11" s="34">
        <f>SCALL!B13</f>
        <v>10</v>
      </c>
      <c r="E11" s="34" t="str">
        <f>SCALL!D13</f>
        <v>Unidad</v>
      </c>
      <c r="F11" s="34">
        <v>400</v>
      </c>
      <c r="G11">
        <f t="shared" si="1"/>
        <v>110</v>
      </c>
      <c r="H11">
        <f t="shared" si="2"/>
        <v>80</v>
      </c>
      <c r="I11">
        <f t="shared" si="3"/>
        <v>80</v>
      </c>
      <c r="J11">
        <f t="shared" si="4"/>
        <v>80</v>
      </c>
      <c r="K11">
        <f t="shared" si="5"/>
        <v>80</v>
      </c>
      <c r="L11">
        <f t="shared" si="6"/>
        <v>80</v>
      </c>
      <c r="M11">
        <f t="shared" si="7"/>
        <v>80</v>
      </c>
      <c r="N11">
        <f t="shared" si="0"/>
        <v>990</v>
      </c>
    </row>
    <row r="12" spans="2:14" s="3" customFormat="1" ht="34.15" customHeight="1">
      <c r="B12" s="34">
        <f>SCALL!A14</f>
        <v>7</v>
      </c>
      <c r="C12" s="34" t="str">
        <f>SCALL!E14</f>
        <v>Pegamento para PVC, 1/4 de galón</v>
      </c>
      <c r="D12" s="34">
        <f>SCALL!B14</f>
        <v>1</v>
      </c>
      <c r="E12" s="34" t="str">
        <f>SCALL!D14</f>
        <v>Unidad</v>
      </c>
      <c r="F12" s="34">
        <v>40</v>
      </c>
      <c r="G12">
        <f t="shared" si="1"/>
        <v>11</v>
      </c>
      <c r="H12">
        <f t="shared" si="2"/>
        <v>8</v>
      </c>
      <c r="I12">
        <f t="shared" si="3"/>
        <v>8</v>
      </c>
      <c r="J12">
        <f t="shared" si="4"/>
        <v>8</v>
      </c>
      <c r="K12">
        <f t="shared" si="5"/>
        <v>8</v>
      </c>
      <c r="L12">
        <f t="shared" si="6"/>
        <v>8</v>
      </c>
      <c r="M12">
        <f t="shared" si="7"/>
        <v>8</v>
      </c>
      <c r="N12">
        <f t="shared" si="0"/>
        <v>99</v>
      </c>
    </row>
    <row r="13" spans="2:14" s="3" customFormat="1" ht="34.15" customHeight="1">
      <c r="B13" s="34">
        <f>SCALL!A15</f>
        <v>8</v>
      </c>
      <c r="C13" s="34" t="str">
        <f>SCALL!E15</f>
        <v>Válvula de bola de 3" PVC, lisa.</v>
      </c>
      <c r="D13" s="34">
        <f>SCALL!B15</f>
        <v>2</v>
      </c>
      <c r="E13" s="34" t="str">
        <f>SCALL!D15</f>
        <v>Unidad</v>
      </c>
      <c r="F13" s="34">
        <v>80</v>
      </c>
      <c r="G13">
        <f t="shared" si="1"/>
        <v>22</v>
      </c>
      <c r="H13">
        <f t="shared" si="2"/>
        <v>16</v>
      </c>
      <c r="I13">
        <f t="shared" si="3"/>
        <v>16</v>
      </c>
      <c r="J13">
        <f t="shared" si="4"/>
        <v>16</v>
      </c>
      <c r="K13">
        <f t="shared" si="5"/>
        <v>16</v>
      </c>
      <c r="L13">
        <f t="shared" si="6"/>
        <v>16</v>
      </c>
      <c r="M13">
        <f t="shared" si="7"/>
        <v>16</v>
      </c>
      <c r="N13">
        <f t="shared" si="0"/>
        <v>198</v>
      </c>
    </row>
    <row r="14" spans="2:14" s="3" customFormat="1" ht="34.15" customHeight="1">
      <c r="B14" s="34">
        <f>SCALL!A16</f>
        <v>9</v>
      </c>
      <c r="C14" s="34" t="str">
        <f>SCALL!E16</f>
        <v>Tapón hembra de 3" PVC, con rosca, cedula 40 norma ASTM D2466</v>
      </c>
      <c r="D14" s="34">
        <f>SCALL!B16</f>
        <v>3</v>
      </c>
      <c r="E14" s="34" t="str">
        <f>SCALL!D16</f>
        <v>Unidad</v>
      </c>
      <c r="F14" s="34">
        <v>120</v>
      </c>
      <c r="G14">
        <f t="shared" si="1"/>
        <v>33</v>
      </c>
      <c r="H14">
        <f t="shared" si="2"/>
        <v>24</v>
      </c>
      <c r="I14">
        <f t="shared" si="3"/>
        <v>24</v>
      </c>
      <c r="J14">
        <f t="shared" si="4"/>
        <v>24</v>
      </c>
      <c r="K14">
        <f t="shared" si="5"/>
        <v>24</v>
      </c>
      <c r="L14">
        <f t="shared" si="6"/>
        <v>24</v>
      </c>
      <c r="M14">
        <f t="shared" si="7"/>
        <v>24</v>
      </c>
      <c r="N14">
        <f t="shared" si="0"/>
        <v>297</v>
      </c>
    </row>
    <row r="15" spans="2:14" s="3" customFormat="1" ht="34.15" customHeight="1">
      <c r="B15" s="34">
        <f>SCALL!A17</f>
        <v>10</v>
      </c>
      <c r="C15" s="34" t="str">
        <f>SCALL!E17</f>
        <v>Tee de 1/2" PVC, cedula 40 norma ASTM D2466</v>
      </c>
      <c r="D15" s="34">
        <f>SCALL!B17</f>
        <v>2</v>
      </c>
      <c r="E15" s="34" t="str">
        <f>SCALL!D17</f>
        <v>Unidad</v>
      </c>
      <c r="F15" s="34">
        <v>80</v>
      </c>
      <c r="G15">
        <f t="shared" si="1"/>
        <v>22</v>
      </c>
      <c r="H15">
        <f t="shared" si="2"/>
        <v>16</v>
      </c>
      <c r="I15">
        <f t="shared" si="3"/>
        <v>16</v>
      </c>
      <c r="J15">
        <f t="shared" si="4"/>
        <v>16</v>
      </c>
      <c r="K15">
        <f t="shared" si="5"/>
        <v>16</v>
      </c>
      <c r="L15">
        <f t="shared" si="6"/>
        <v>16</v>
      </c>
      <c r="M15">
        <f t="shared" si="7"/>
        <v>16</v>
      </c>
      <c r="N15">
        <f t="shared" si="0"/>
        <v>198</v>
      </c>
    </row>
    <row r="16" spans="2:14" s="3" customFormat="1" ht="34.15" customHeight="1">
      <c r="B16" s="34">
        <f>SCALL!A18</f>
        <v>11</v>
      </c>
      <c r="C16" s="34" t="str">
        <f>SCALL!E18</f>
        <v>Tee de 3" PVC, sanitario</v>
      </c>
      <c r="D16" s="34">
        <f>SCALL!B18</f>
        <v>6</v>
      </c>
      <c r="E16" s="34" t="str">
        <f>SCALL!D18</f>
        <v>Unidad</v>
      </c>
      <c r="F16" s="34">
        <v>240</v>
      </c>
      <c r="G16">
        <f t="shared" si="1"/>
        <v>66</v>
      </c>
      <c r="H16">
        <f t="shared" si="2"/>
        <v>48</v>
      </c>
      <c r="I16">
        <f t="shared" si="3"/>
        <v>48</v>
      </c>
      <c r="J16">
        <f t="shared" si="4"/>
        <v>48</v>
      </c>
      <c r="K16">
        <f t="shared" si="5"/>
        <v>48</v>
      </c>
      <c r="L16">
        <f t="shared" si="6"/>
        <v>48</v>
      </c>
      <c r="M16">
        <f t="shared" si="7"/>
        <v>48</v>
      </c>
      <c r="N16">
        <f t="shared" si="0"/>
        <v>594</v>
      </c>
    </row>
    <row r="17" spans="2:14" s="3" customFormat="1" ht="34.15" customHeight="1">
      <c r="B17" s="34">
        <f>SCALL!A19</f>
        <v>12</v>
      </c>
      <c r="C17" s="34" t="str">
        <f>SCALL!E19</f>
        <v>Unión universal de 1/2" PVC, cedula 40 norma ASTM D2466</v>
      </c>
      <c r="D17" s="34">
        <f>SCALL!B19</f>
        <v>2</v>
      </c>
      <c r="E17" s="34" t="str">
        <f>SCALL!D19</f>
        <v>Unidad</v>
      </c>
      <c r="F17" s="34">
        <v>80</v>
      </c>
      <c r="G17">
        <f t="shared" si="1"/>
        <v>22</v>
      </c>
      <c r="H17">
        <f t="shared" si="2"/>
        <v>16</v>
      </c>
      <c r="I17">
        <f t="shared" si="3"/>
        <v>16</v>
      </c>
      <c r="J17">
        <f t="shared" si="4"/>
        <v>16</v>
      </c>
      <c r="K17">
        <f t="shared" si="5"/>
        <v>16</v>
      </c>
      <c r="L17">
        <f t="shared" si="6"/>
        <v>16</v>
      </c>
      <c r="M17">
        <f t="shared" si="7"/>
        <v>16</v>
      </c>
      <c r="N17">
        <f t="shared" si="0"/>
        <v>198</v>
      </c>
    </row>
    <row r="18" spans="2:14" s="3" customFormat="1" ht="34.15" customHeight="1">
      <c r="B18" s="34">
        <f>SCALL!A20</f>
        <v>13</v>
      </c>
      <c r="C18" s="34" t="str">
        <f>SCALL!E20</f>
        <v>Válvula de 1/2" PVC</v>
      </c>
      <c r="D18" s="34">
        <f>SCALL!B20</f>
        <v>2</v>
      </c>
      <c r="E18" s="34" t="str">
        <f>SCALL!D20</f>
        <v>Unidad</v>
      </c>
      <c r="F18" s="34">
        <v>80</v>
      </c>
      <c r="G18">
        <f t="shared" si="1"/>
        <v>22</v>
      </c>
      <c r="H18">
        <f t="shared" si="2"/>
        <v>16</v>
      </c>
      <c r="I18">
        <f t="shared" si="3"/>
        <v>16</v>
      </c>
      <c r="J18">
        <f t="shared" si="4"/>
        <v>16</v>
      </c>
      <c r="K18">
        <f t="shared" si="5"/>
        <v>16</v>
      </c>
      <c r="L18">
        <f t="shared" si="6"/>
        <v>16</v>
      </c>
      <c r="M18">
        <f t="shared" si="7"/>
        <v>16</v>
      </c>
      <c r="N18">
        <f t="shared" si="0"/>
        <v>198</v>
      </c>
    </row>
    <row r="19" spans="2:14" s="3" customFormat="1" ht="34.15" customHeight="1">
      <c r="B19" s="34">
        <f>SCALL!A21</f>
        <v>14</v>
      </c>
      <c r="C19" s="34" t="str">
        <f>SCALL!E21</f>
        <v>Teflon en cinta de 1/2"</v>
      </c>
      <c r="D19" s="34">
        <f>SCALL!B21</f>
        <v>1</v>
      </c>
      <c r="E19" s="34" t="str">
        <f>SCALL!D21</f>
        <v>Rollo</v>
      </c>
      <c r="F19" s="34">
        <v>40</v>
      </c>
      <c r="G19">
        <f t="shared" si="1"/>
        <v>11</v>
      </c>
      <c r="H19">
        <f t="shared" si="2"/>
        <v>8</v>
      </c>
      <c r="I19">
        <f t="shared" si="3"/>
        <v>8</v>
      </c>
      <c r="J19">
        <f t="shared" si="4"/>
        <v>8</v>
      </c>
      <c r="K19">
        <f t="shared" si="5"/>
        <v>8</v>
      </c>
      <c r="L19">
        <f t="shared" si="6"/>
        <v>8</v>
      </c>
      <c r="M19">
        <f t="shared" si="7"/>
        <v>8</v>
      </c>
      <c r="N19">
        <f t="shared" si="0"/>
        <v>99</v>
      </c>
    </row>
    <row r="20" spans="2:14" s="3" customFormat="1" ht="34.15" customHeight="1">
      <c r="B20" s="34">
        <f>SCALL!A22</f>
        <v>15</v>
      </c>
      <c r="C20" s="34" t="str">
        <f>SCALL!E22</f>
        <v>Alambre de amarre galvanizado, calibre 16</v>
      </c>
      <c r="D20" s="34">
        <f>SCALL!B22</f>
        <v>10</v>
      </c>
      <c r="E20" s="34" t="str">
        <f>SCALL!D22</f>
        <v>Libra</v>
      </c>
      <c r="F20" s="34">
        <v>400</v>
      </c>
      <c r="G20">
        <f t="shared" si="1"/>
        <v>110</v>
      </c>
      <c r="H20">
        <f t="shared" si="2"/>
        <v>80</v>
      </c>
      <c r="I20">
        <f t="shared" si="3"/>
        <v>80</v>
      </c>
      <c r="J20">
        <f t="shared" si="4"/>
        <v>80</v>
      </c>
      <c r="K20">
        <f t="shared" si="5"/>
        <v>80</v>
      </c>
      <c r="L20">
        <f t="shared" si="6"/>
        <v>80</v>
      </c>
      <c r="M20">
        <f t="shared" si="7"/>
        <v>80</v>
      </c>
      <c r="N20">
        <f t="shared" si="0"/>
        <v>990</v>
      </c>
    </row>
    <row r="21" spans="2:14" s="3" customFormat="1" ht="34.15" customHeight="1">
      <c r="B21" s="34">
        <f>SCALL!A23</f>
        <v>16</v>
      </c>
      <c r="C21" s="34" t="str">
        <f>SCALL!E23</f>
        <v>Clavo para concreto de 2"</v>
      </c>
      <c r="D21" s="34">
        <f>SCALL!B23</f>
        <v>70</v>
      </c>
      <c r="E21" s="34" t="str">
        <f>SCALL!D23</f>
        <v>Unidad</v>
      </c>
      <c r="F21" s="34">
        <v>2800</v>
      </c>
      <c r="G21">
        <f t="shared" si="1"/>
        <v>770</v>
      </c>
      <c r="H21"/>
      <c r="I21">
        <f t="shared" si="3"/>
        <v>560</v>
      </c>
      <c r="J21">
        <f t="shared" si="4"/>
        <v>560</v>
      </c>
      <c r="K21">
        <f t="shared" si="5"/>
        <v>560</v>
      </c>
      <c r="L21">
        <f t="shared" si="6"/>
        <v>560</v>
      </c>
      <c r="M21">
        <f t="shared" si="7"/>
        <v>560</v>
      </c>
      <c r="N21">
        <f t="shared" si="0"/>
        <v>6370</v>
      </c>
    </row>
    <row r="22" spans="2:14" s="3" customFormat="1" ht="34.15" customHeight="1">
      <c r="B22" s="34">
        <f>SCALL!A24</f>
        <v>17</v>
      </c>
      <c r="C22" s="34" t="str">
        <f>SCALL!E24</f>
        <v xml:space="preserve">Tornillo galvanizado para lamina con empaque de 2"  </v>
      </c>
      <c r="D22" s="34">
        <f>SCALL!B24</f>
        <v>60</v>
      </c>
      <c r="E22" s="34" t="str">
        <f>SCALL!D24</f>
        <v>Unidad</v>
      </c>
      <c r="F22" s="34">
        <v>2400</v>
      </c>
      <c r="G22">
        <f t="shared" si="1"/>
        <v>660</v>
      </c>
      <c r="H22">
        <f t="shared" si="2"/>
        <v>480</v>
      </c>
      <c r="I22">
        <f t="shared" si="3"/>
        <v>480</v>
      </c>
      <c r="J22">
        <f t="shared" si="4"/>
        <v>480</v>
      </c>
      <c r="K22">
        <f t="shared" si="5"/>
        <v>480</v>
      </c>
      <c r="L22">
        <f t="shared" si="6"/>
        <v>480</v>
      </c>
      <c r="M22">
        <f t="shared" si="7"/>
        <v>480</v>
      </c>
      <c r="N22">
        <f t="shared" si="0"/>
        <v>5940</v>
      </c>
    </row>
    <row r="23" spans="2:14" s="3" customFormat="1" ht="34.15" customHeight="1">
      <c r="B23" s="34">
        <f>SCALL!A25</f>
        <v>18</v>
      </c>
      <c r="C23" s="34" t="str">
        <f>SCALL!E25</f>
        <v>Tornillo para tablayeso de 2"</v>
      </c>
      <c r="D23" s="34">
        <f>SCALL!B25</f>
        <v>70</v>
      </c>
      <c r="E23" s="34" t="str">
        <f>SCALL!D25</f>
        <v>Unidad</v>
      </c>
      <c r="F23" s="34">
        <v>2800</v>
      </c>
      <c r="G23">
        <f t="shared" si="1"/>
        <v>770</v>
      </c>
      <c r="H23">
        <f t="shared" si="2"/>
        <v>560</v>
      </c>
      <c r="I23">
        <f t="shared" si="3"/>
        <v>560</v>
      </c>
      <c r="J23">
        <f t="shared" si="4"/>
        <v>560</v>
      </c>
      <c r="K23">
        <f t="shared" si="5"/>
        <v>560</v>
      </c>
      <c r="L23">
        <f t="shared" si="6"/>
        <v>560</v>
      </c>
      <c r="M23">
        <f t="shared" si="7"/>
        <v>560</v>
      </c>
      <c r="N23">
        <f t="shared" si="0"/>
        <v>6930</v>
      </c>
    </row>
    <row r="24" spans="2:14" s="3" customFormat="1" ht="34.15" customHeight="1">
      <c r="B24" s="34">
        <f>SCALL!A26</f>
        <v>19</v>
      </c>
      <c r="C24" s="34" t="str">
        <f>SCALL!E26</f>
        <v>Cemento de 4,060 PSI de 42.5 Kg</v>
      </c>
      <c r="D24" s="34">
        <f>SCALL!B26</f>
        <v>3</v>
      </c>
      <c r="E24" s="34" t="str">
        <f>SCALL!D26</f>
        <v>Unidad</v>
      </c>
      <c r="F24" s="34">
        <v>120</v>
      </c>
      <c r="G24">
        <f t="shared" si="1"/>
        <v>33</v>
      </c>
      <c r="H24">
        <f t="shared" si="2"/>
        <v>24</v>
      </c>
      <c r="I24">
        <f t="shared" si="3"/>
        <v>24</v>
      </c>
      <c r="J24">
        <f t="shared" si="4"/>
        <v>24</v>
      </c>
      <c r="K24">
        <f t="shared" si="5"/>
        <v>24</v>
      </c>
      <c r="L24">
        <f t="shared" si="6"/>
        <v>24</v>
      </c>
      <c r="M24">
        <f t="shared" si="7"/>
        <v>24</v>
      </c>
      <c r="N24">
        <f t="shared" si="0"/>
        <v>297</v>
      </c>
    </row>
    <row r="25" spans="2:14" ht="14.45" customHeight="1">
      <c r="N25"/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6b4916-a8e8-4b11-a351-9a2c1def662c" xsi:nil="true"/>
    <lcf76f155ced4ddcb4097134ff3c332f xmlns="ee1fdc5f-68d8-46cb-9e88-7b0948e60e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15845124B0164D966470B00028FD47" ma:contentTypeVersion="13" ma:contentTypeDescription="Create a new document." ma:contentTypeScope="" ma:versionID="6b6499f6d452b7b309a259c0630fdda4">
  <xsd:schema xmlns:xsd="http://www.w3.org/2001/XMLSchema" xmlns:xs="http://www.w3.org/2001/XMLSchema" xmlns:p="http://schemas.microsoft.com/office/2006/metadata/properties" xmlns:ns2="ee1fdc5f-68d8-46cb-9e88-7b0948e60e7a" xmlns:ns3="b46b4916-a8e8-4b11-a351-9a2c1def662c" targetNamespace="http://schemas.microsoft.com/office/2006/metadata/properties" ma:root="true" ma:fieldsID="74c1d524aa29ed9a5cf64b756ad7e594" ns2:_="" ns3:_="">
    <xsd:import namespace="ee1fdc5f-68d8-46cb-9e88-7b0948e60e7a"/>
    <xsd:import namespace="b46b4916-a8e8-4b11-a351-9a2c1def66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fdc5f-68d8-46cb-9e88-7b0948e60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b4916-a8e8-4b11-a351-9a2c1def66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ea78f2-3233-4f6f-8f47-3e336c032e15}" ma:internalName="TaxCatchAll" ma:showField="CatchAllData" ma:web="b46b4916-a8e8-4b11-a351-9a2c1def66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489274-C4F3-4E18-AB5A-DF3BD6073C5E}"/>
</file>

<file path=customXml/itemProps2.xml><?xml version="1.0" encoding="utf-8"?>
<ds:datastoreItem xmlns:ds="http://schemas.openxmlformats.org/officeDocument/2006/customXml" ds:itemID="{3FCE5E81-652D-4B8B-87F1-5946F4033CE3}"/>
</file>

<file path=customXml/itemProps3.xml><?xml version="1.0" encoding="utf-8"?>
<ds:datastoreItem xmlns:ds="http://schemas.openxmlformats.org/officeDocument/2006/customXml" ds:itemID="{DCE566E2-FFB3-45D2-8F01-E9D40E6F8F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2026-10-21T15:28:55Z</dcterms:created>
  <dcterms:modified xsi:type="dcterms:W3CDTF">2026-10-21T19:57:48Z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0x0101002715845124B0164D966470B00028FD47</vt:lpwstr>
  </property>
  <property fmtid="{D5CDD505-2E9C-101B-9397-08002B2CF9AE}" pid="3" name="MediaServiceImageTags">
    <vt:lpwstr/>
  </property>
</Properties>
</file>